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otoku\03_総務部\0305_収納課\00_課専用\05_課共有業務\403_給与差押\HP掲載用\令和８年４月～\"/>
    </mc:Choice>
  </mc:AlternateContent>
  <xr:revisionPtr revIDLastSave="0" documentId="13_ncr:1_{B5008B64-748D-43C9-9EE1-494B706C6B0E}" xr6:coauthVersionLast="47" xr6:coauthVersionMax="47" xr10:uidLastSave="{00000000-0000-0000-0000-000000000000}"/>
  <bookViews>
    <workbookView showHorizontalScroll="0" showVerticalScroll="0" showSheetTabs="0" xWindow="-120" yWindow="-120" windowWidth="19440" windowHeight="10320" xr2:uid="{00000000-000D-0000-FFFF-FFFF00000000}"/>
  </bookViews>
  <sheets>
    <sheet name="Sheet1" sheetId="1" r:id="rId1"/>
  </sheets>
  <definedNames>
    <definedName name="_xlnm.Print_Area" localSheetId="0">Sheet1!$A$1:$L$33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1" i="1"/>
  <c r="F19" i="1" l="1"/>
  <c r="K28" i="1"/>
  <c r="F20" i="1"/>
  <c r="F22" i="1"/>
  <c r="F17" i="1"/>
  <c r="F24" i="1" l="1"/>
  <c r="J28" i="1" s="1"/>
  <c r="L28" i="1" s="1"/>
  <c r="J29" i="1" s="1"/>
  <c r="F25" i="1" s="1"/>
  <c r="F26" i="1" s="1"/>
  <c r="F27" i="1" s="1"/>
</calcChain>
</file>

<file path=xl/sharedStrings.xml><?xml version="1.0" encoding="utf-8"?>
<sst xmlns="http://schemas.openxmlformats.org/spreadsheetml/2006/main" count="68" uniqueCount="50">
  <si>
    <t>給料等の総支給額</t>
    <rPh sb="0" eb="2">
      <t>キュウリョウ</t>
    </rPh>
    <rPh sb="2" eb="3">
      <t>トウ</t>
    </rPh>
    <rPh sb="4" eb="5">
      <t>ソウ</t>
    </rPh>
    <rPh sb="5" eb="8">
      <t>シキュウガク</t>
    </rPh>
    <phoneticPr fontId="1"/>
  </si>
  <si>
    <t>源泉徴収所得税</t>
    <rPh sb="0" eb="2">
      <t>ゲンセン</t>
    </rPh>
    <rPh sb="2" eb="4">
      <t>チョウシュウ</t>
    </rPh>
    <rPh sb="4" eb="7">
      <t>ショトクゼイ</t>
    </rPh>
    <phoneticPr fontId="1"/>
  </si>
  <si>
    <t>特別徴収住民税</t>
    <rPh sb="0" eb="2">
      <t>トクベツ</t>
    </rPh>
    <rPh sb="2" eb="4">
      <t>チョウシュウ</t>
    </rPh>
    <rPh sb="4" eb="7">
      <t>ジュウミンゼイ</t>
    </rPh>
    <phoneticPr fontId="1"/>
  </si>
  <si>
    <t>生計を一にする親族</t>
    <rPh sb="0" eb="2">
      <t>セイケイ</t>
    </rPh>
    <rPh sb="3" eb="4">
      <t>1</t>
    </rPh>
    <rPh sb="7" eb="9">
      <t>シンゾク</t>
    </rPh>
    <phoneticPr fontId="1"/>
  </si>
  <si>
    <t>控除社会保険料</t>
    <rPh sb="0" eb="2">
      <t>コウジョ</t>
    </rPh>
    <rPh sb="2" eb="4">
      <t>シャカイ</t>
    </rPh>
    <rPh sb="4" eb="7">
      <t>ホケンリョウ</t>
    </rPh>
    <phoneticPr fontId="1"/>
  </si>
  <si>
    <t>差引手取</t>
    <rPh sb="0" eb="2">
      <t>サシヒキ</t>
    </rPh>
    <rPh sb="2" eb="4">
      <t>テドリ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</si>
  <si>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</si>
  <si>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</si>
  <si>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差押禁止金額算定の基礎となる給料等の総支給額</t>
    <rPh sb="0" eb="2">
      <t>サシオサエ</t>
    </rPh>
    <rPh sb="2" eb="4">
      <t>キンシ</t>
    </rPh>
    <rPh sb="4" eb="6">
      <t>キンガク</t>
    </rPh>
    <rPh sb="6" eb="8">
      <t>サンテイ</t>
    </rPh>
    <rPh sb="9" eb="11">
      <t>キソ</t>
    </rPh>
    <rPh sb="14" eb="16">
      <t>キュウリョウ</t>
    </rPh>
    <rPh sb="16" eb="17">
      <t>トウ</t>
    </rPh>
    <rPh sb="18" eb="19">
      <t>ソウ</t>
    </rPh>
    <rPh sb="19" eb="22">
      <t>シキュウガク</t>
    </rPh>
    <phoneticPr fontId="1"/>
  </si>
  <si>
    <t>1項1号の金額（②）</t>
    <rPh sb="1" eb="2">
      <t>コウ</t>
    </rPh>
    <rPh sb="3" eb="4">
      <t>ゴウ</t>
    </rPh>
    <rPh sb="5" eb="7">
      <t>キンガク</t>
    </rPh>
    <phoneticPr fontId="1"/>
  </si>
  <si>
    <t>1項2号の金額（③）</t>
    <rPh sb="1" eb="2">
      <t>コウ</t>
    </rPh>
    <rPh sb="3" eb="4">
      <t>ゴウ</t>
    </rPh>
    <rPh sb="5" eb="7">
      <t>キンガク</t>
    </rPh>
    <phoneticPr fontId="1"/>
  </si>
  <si>
    <t>1項3号の金額（④）</t>
    <rPh sb="1" eb="2">
      <t>コウ</t>
    </rPh>
    <rPh sb="3" eb="4">
      <t>ゴウ</t>
    </rPh>
    <rPh sb="5" eb="7">
      <t>キンガク</t>
    </rPh>
    <phoneticPr fontId="1"/>
  </si>
  <si>
    <t>⑧～⑪の金額の合計</t>
    <rPh sb="4" eb="6">
      <t>キンガク</t>
    </rPh>
    <rPh sb="7" eb="9">
      <t>ゴウケイ</t>
    </rPh>
    <phoneticPr fontId="1"/>
  </si>
  <si>
    <t>1項5号の金額の合計</t>
    <rPh sb="1" eb="2">
      <t>コウ</t>
    </rPh>
    <rPh sb="3" eb="4">
      <t>ゴウ</t>
    </rPh>
    <rPh sb="5" eb="7">
      <t>キンガク</t>
    </rPh>
    <rPh sb="8" eb="10">
      <t>ゴウケイ</t>
    </rPh>
    <phoneticPr fontId="1"/>
  </si>
  <si>
    <t>差押禁止金額（⑫+⑬）</t>
    <rPh sb="0" eb="2">
      <t>サシオサエ</t>
    </rPh>
    <rPh sb="2" eb="4">
      <t>キンシ</t>
    </rPh>
    <rPh sb="4" eb="6">
      <t>キンガク</t>
    </rPh>
    <phoneticPr fontId="1"/>
  </si>
  <si>
    <t>備　　　　　　　　　　　考</t>
    <rPh sb="0" eb="1">
      <t>ビ</t>
    </rPh>
    <rPh sb="12" eb="13">
      <t>コウ</t>
    </rPh>
    <phoneticPr fontId="1"/>
  </si>
  <si>
    <t>⑮差押可能金額（⑦-⑭）</t>
    <rPh sb="1" eb="3">
      <t>サシオサエ</t>
    </rPh>
    <rPh sb="3" eb="5">
      <t>カノウ</t>
    </rPh>
    <rPh sb="5" eb="7">
      <t>キンガク</t>
    </rPh>
    <phoneticPr fontId="1"/>
  </si>
  <si>
    <t>*この金額を大和市にお支払ください</t>
    <rPh sb="3" eb="5">
      <t>キンガク</t>
    </rPh>
    <rPh sb="6" eb="8">
      <t>ヤマト</t>
    </rPh>
    <rPh sb="8" eb="9">
      <t>シ</t>
    </rPh>
    <rPh sb="11" eb="13">
      <t>シハライ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</si>
  <si>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</si>
  <si>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</si>
  <si>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</si>
  <si>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</si>
  <si>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</si>
  <si>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</si>
  <si>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</si>
  <si>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</si>
  <si>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</si>
  <si>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</si>
  <si>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</si>
  <si>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</si>
  <si>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</si>
  <si>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</si>
  <si>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金    　　額</t>
    <rPh sb="0" eb="1">
      <t>キン</t>
    </rPh>
    <rPh sb="7" eb="8">
      <t>ガク</t>
    </rPh>
    <phoneticPr fontId="1"/>
  </si>
  <si>
    <t>項　　　　　　　　　　　　　目</t>
    <rPh sb="0" eb="1">
      <t>コウ</t>
    </rPh>
    <rPh sb="14" eb="15">
      <t>メ</t>
    </rPh>
    <phoneticPr fontId="1"/>
  </si>
  <si>
    <t>給料支給状況</t>
    <rPh sb="0" eb="2">
      <t>キュウリョウ</t>
    </rPh>
    <rPh sb="2" eb="4">
      <t>シキュウ</t>
    </rPh>
    <rPh sb="4" eb="6">
      <t>ジョウキョウ</t>
    </rPh>
    <phoneticPr fontId="1"/>
  </si>
  <si>
    <t>給与等差押金額算定表</t>
    <rPh sb="0" eb="2">
      <t>キュウヨ</t>
    </rPh>
    <rPh sb="2" eb="3">
      <t>トウ</t>
    </rPh>
    <rPh sb="3" eb="5">
      <t>サシオサエ</t>
    </rPh>
    <rPh sb="5" eb="7">
      <t>キンガク</t>
    </rPh>
    <rPh sb="7" eb="9">
      <t>サンテイ</t>
    </rPh>
    <rPh sb="9" eb="10">
      <t>ヒョウ</t>
    </rPh>
    <phoneticPr fontId="1"/>
  </si>
  <si>
    <t>1項4号の金額</t>
    <rPh sb="1" eb="2">
      <t>コウ</t>
    </rPh>
    <rPh sb="3" eb="4">
      <t>ゴウ</t>
    </rPh>
    <rPh sb="5" eb="7">
      <t>キンガク</t>
    </rPh>
    <phoneticPr fontId="1"/>
  </si>
  <si>
    <t>※⑦は1,000円未満切り捨て、⑧、⑨、⑩、⑬は1,000円未満切り上げ</t>
    <rPh sb="8" eb="9">
      <t>エン</t>
    </rPh>
    <rPh sb="9" eb="11">
      <t>ミマン</t>
    </rPh>
    <rPh sb="11" eb="12">
      <t>キ</t>
    </rPh>
    <rPh sb="13" eb="14">
      <t>ス</t>
    </rPh>
    <rPh sb="29" eb="30">
      <t>エン</t>
    </rPh>
    <rPh sb="30" eb="32">
      <t>ミマン</t>
    </rPh>
    <rPh sb="32" eb="33">
      <t>キ</t>
    </rPh>
    <rPh sb="34" eb="35">
      <t>ア</t>
    </rPh>
    <phoneticPr fontId="1"/>
  </si>
  <si>
    <t>差押禁止金額（国税徴収法第76条）</t>
    <rPh sb="0" eb="2">
      <t>サシオサエ</t>
    </rPh>
    <rPh sb="2" eb="4">
      <t>キンシ</t>
    </rPh>
    <rPh sb="4" eb="5">
      <t>キン</t>
    </rPh>
    <rPh sb="5" eb="6">
      <t>ガク</t>
    </rPh>
    <rPh sb="7" eb="12">
      <t>コクゼイチョウシュウホウ</t>
    </rPh>
    <rPh sb="12" eb="13">
      <t>ダイ</t>
    </rPh>
    <rPh sb="15" eb="16">
      <t>ジョウ</t>
    </rPh>
    <phoneticPr fontId="1"/>
  </si>
  <si>
    <t>各種手当を含む、すべての支給額</t>
    <rPh sb="0" eb="2">
      <t>カクシュ</t>
    </rPh>
    <rPh sb="2" eb="4">
      <t>テアテ</t>
    </rPh>
    <phoneticPr fontId="1"/>
  </si>
  <si>
    <t>自動計算されます。
⑦-⑫の20％、または⑪の2倍の金額のいずれか少ない金額</t>
    <rPh sb="0" eb="4">
      <t>ジドウケイサン</t>
    </rPh>
    <phoneticPr fontId="1"/>
  </si>
  <si>
    <t>自動計算されます。</t>
    <rPh sb="0" eb="4">
      <t>ジドウケイサン</t>
    </rPh>
    <phoneticPr fontId="1"/>
  </si>
  <si>
    <t>＜連絡先＞
大和市役所収納課
TEL 046-260-5242
FAX 046-263-6843</t>
    <phoneticPr fontId="1"/>
  </si>
  <si>
    <t xml:space="preserve">自動計算されます。
</t>
    <rPh sb="0" eb="4">
      <t>ジドウケイサン</t>
    </rPh>
    <phoneticPr fontId="1"/>
  </si>
  <si>
    <t>給与等から差し引いている源泉徴収所得税額</t>
    <rPh sb="0" eb="2">
      <t>キュウヨ</t>
    </rPh>
    <rPh sb="2" eb="3">
      <t>トウ</t>
    </rPh>
    <rPh sb="5" eb="6">
      <t>サ</t>
    </rPh>
    <rPh sb="7" eb="8">
      <t>ヒ</t>
    </rPh>
    <rPh sb="12" eb="14">
      <t>ゲンセン</t>
    </rPh>
    <rPh sb="14" eb="16">
      <t>チョウシュウ</t>
    </rPh>
    <rPh sb="16" eb="19">
      <t>ショトクゼイ</t>
    </rPh>
    <rPh sb="19" eb="20">
      <t>ガク</t>
    </rPh>
    <phoneticPr fontId="1"/>
  </si>
  <si>
    <t>給与等から差し引いている住民税額（特別徴収されている個人市民税・個人県民税・森林環境税のことです。）</t>
    <rPh sb="26" eb="28">
      <t>コジン</t>
    </rPh>
    <rPh sb="29" eb="31">
      <t>ミンゼイ</t>
    </rPh>
    <rPh sb="32" eb="34">
      <t>コジン</t>
    </rPh>
    <rPh sb="38" eb="43">
      <t>シンリンカンキョウゼイ</t>
    </rPh>
    <phoneticPr fontId="1"/>
  </si>
  <si>
    <t>給与等から差し引いている社会保険料等の額（年金、社会保険、介護保険、雇用保険がここに該当します。）</t>
    <rPh sb="12" eb="17">
      <t>シャカイホケンリョウ</t>
    </rPh>
    <rPh sb="17" eb="18">
      <t>トウ</t>
    </rPh>
    <rPh sb="19" eb="20">
      <t>ガク</t>
    </rPh>
    <rPh sb="21" eb="23">
      <t>ネンキン</t>
    </rPh>
    <rPh sb="24" eb="26">
      <t>シャカイ</t>
    </rPh>
    <rPh sb="26" eb="28">
      <t>ホケン</t>
    </rPh>
    <rPh sb="29" eb="33">
      <t>カイゴホケン</t>
    </rPh>
    <rPh sb="34" eb="36">
      <t>コヨウ</t>
    </rPh>
    <rPh sb="36" eb="38">
      <t>ホケン</t>
    </rPh>
    <rPh sb="42" eb="44">
      <t>ガイトウ</t>
    </rPh>
    <phoneticPr fontId="1"/>
  </si>
  <si>
    <t>従業員本人を除いた人数（例：妻、子2人→3と入力）</t>
    <rPh sb="0" eb="3">
      <t>ジュウギョウイン</t>
    </rPh>
    <rPh sb="3" eb="5">
      <t>ホンニン</t>
    </rPh>
    <rPh sb="6" eb="7">
      <t>ノゾ</t>
    </rPh>
    <rPh sb="9" eb="11">
      <t>ニンズウ</t>
    </rPh>
    <rPh sb="12" eb="13">
      <t>レイ</t>
    </rPh>
    <rPh sb="14" eb="15">
      <t>ツマ</t>
    </rPh>
    <rPh sb="16" eb="17">
      <t>コ</t>
    </rPh>
    <rPh sb="18" eb="19">
      <t>リ</t>
    </rPh>
    <rPh sb="22" eb="24">
      <t>ニュウリョク</t>
    </rPh>
    <phoneticPr fontId="1"/>
  </si>
  <si>
    <r>
      <rPr>
        <sz val="20"/>
        <color theme="1"/>
        <rFont val="ＭＳ Ｐゴシック"/>
        <family val="3"/>
        <charset val="128"/>
      </rPr>
      <t>＜算定表説明書＞</t>
    </r>
    <r>
      <rPr>
        <sz val="11"/>
        <color theme="1"/>
        <rFont val="ＭＳ Ｐゴシック"/>
        <family val="3"/>
        <charset val="128"/>
      </rPr>
      <t xml:space="preserve">
１．太枠内の黄色のセルには、給料等の支払者が算出した月額を入力し、水色のセル（⑮差押可能金額）の金額を大和市
　　に振り込んでください。振込先の口座情報は、すでにお送りしている　「債権差押通知書」に同封した「債権の差押および
　　取立・納付について（依頼）」の文書に明記しております。そちらをご確認ください。
２．「①給料等の総支給額」欄の給料等月額とは、下記ア．イ．を指します。
　ア．継続的に支給されるもの
　　給料、賃金、俸給、歳費、退職年金、宿日直手当、扶養手当、役付手当、超過勤務（残業）手当、通勤手当、
　　危険手当、特殊勤務手当などを含みます。
　イ．一時的に支給されるもの
　　賞与（ボーナス）、期末手当、年末手当など、一定の時期に法令、規約、慣行などにより支給されるもので、給料等
　　のように継続的に支給される給与以外のものです。
３．上記２．イ．（ボーナス等）支給月につきましては、上記２．ア．（給料等）と２．イ．（ボーナス等）を合算した金額で計算
     願います。
４．「⑥生計を一にする親族」には、対象と生計を一にする配偶者及びその他の親族の人数です。すでにお送りしている
　　「債権差押通知書」に同封した「債権の差押および取立・納付について（依頼）」の文書に明記されている人数を入力
　　してください。
５．計算した結果、金額がマイナスになった場合は、その旨をお知らせください。その月は取り立てしません。
６．その他不明点等あれば、大和市役所収納課（連絡先下記）までお問い合わせください。</t>
    </r>
    <rPh sb="1" eb="4">
      <t>サンテイヒョウ</t>
    </rPh>
    <rPh sb="4" eb="7">
      <t>セツメイショ</t>
    </rPh>
    <rPh sb="12" eb="15">
      <t>フトワクナイ</t>
    </rPh>
    <rPh sb="16" eb="18">
      <t>キイロ</t>
    </rPh>
    <rPh sb="24" eb="27">
      <t>キュウリョウトウ</t>
    </rPh>
    <rPh sb="28" eb="30">
      <t>シハライ</t>
    </rPh>
    <rPh sb="30" eb="31">
      <t>シャ</t>
    </rPh>
    <rPh sb="32" eb="34">
      <t>サンシュツ</t>
    </rPh>
    <rPh sb="36" eb="38">
      <t>ゲツガク</t>
    </rPh>
    <rPh sb="39" eb="41">
      <t>ニュウリョク</t>
    </rPh>
    <rPh sb="43" eb="45">
      <t>ミズイロ</t>
    </rPh>
    <rPh sb="50" eb="52">
      <t>サシオサエ</t>
    </rPh>
    <rPh sb="58" eb="60">
      <t>キンガク</t>
    </rPh>
    <rPh sb="61" eb="64">
      <t>ヤマトシ</t>
    </rPh>
    <rPh sb="68" eb="69">
      <t>フ</t>
    </rPh>
    <rPh sb="70" eb="71">
      <t>コ</t>
    </rPh>
    <rPh sb="78" eb="81">
      <t>フリコミサキ</t>
    </rPh>
    <rPh sb="82" eb="86">
      <t>コウザジョウホウ</t>
    </rPh>
    <rPh sb="157" eb="159">
      <t>カクニン</t>
    </rPh>
    <rPh sb="170" eb="172">
      <t>キュウリョウ</t>
    </rPh>
    <rPh sb="172" eb="173">
      <t>トウ</t>
    </rPh>
    <rPh sb="174" eb="178">
      <t>ソウシキュウガク</t>
    </rPh>
    <rPh sb="179" eb="180">
      <t>ラン</t>
    </rPh>
    <rPh sb="181" eb="184">
      <t>キュウリョウトウ</t>
    </rPh>
    <rPh sb="184" eb="186">
      <t>ゲツガク</t>
    </rPh>
    <rPh sb="189" eb="191">
      <t>カキ</t>
    </rPh>
    <rPh sb="196" eb="197">
      <t>サ</t>
    </rPh>
    <rPh sb="205" eb="208">
      <t>ケイゾクテキ</t>
    </rPh>
    <rPh sb="209" eb="211">
      <t>シキュウ</t>
    </rPh>
    <rPh sb="219" eb="221">
      <t>キュウリョウ</t>
    </rPh>
    <rPh sb="222" eb="224">
      <t>チンギン</t>
    </rPh>
    <rPh sb="225" eb="227">
      <t>ホウキュウ</t>
    </rPh>
    <rPh sb="228" eb="230">
      <t>サイヒ</t>
    </rPh>
    <rPh sb="231" eb="235">
      <t>タイショクネンキン</t>
    </rPh>
    <rPh sb="236" eb="241">
      <t>シュクニッチョクテアテ</t>
    </rPh>
    <rPh sb="242" eb="246">
      <t>フヨウテアテ</t>
    </rPh>
    <rPh sb="247" eb="251">
      <t>ヤクツケテアテ</t>
    </rPh>
    <rPh sb="252" eb="256">
      <t>チョウカキンム</t>
    </rPh>
    <rPh sb="257" eb="259">
      <t>ザンギョウ</t>
    </rPh>
    <rPh sb="260" eb="262">
      <t>テアテ</t>
    </rPh>
    <rPh sb="271" eb="275">
      <t>キケンテアテ</t>
    </rPh>
    <rPh sb="276" eb="282">
      <t>トクシュキンムテアテ</t>
    </rPh>
    <rPh sb="285" eb="286">
      <t>フク</t>
    </rPh>
    <rPh sb="294" eb="297">
      <t>イチジテキ</t>
    </rPh>
    <rPh sb="298" eb="300">
      <t>シキュウ</t>
    </rPh>
    <rPh sb="308" eb="310">
      <t>ショウヨ</t>
    </rPh>
    <rPh sb="317" eb="321">
      <t>キマツテアテ</t>
    </rPh>
    <rPh sb="322" eb="326">
      <t>ネンマツテアテ</t>
    </rPh>
    <rPh sb="329" eb="331">
      <t>イッテイ</t>
    </rPh>
    <rPh sb="332" eb="334">
      <t>ジキ</t>
    </rPh>
    <rPh sb="335" eb="337">
      <t>ホウレイ</t>
    </rPh>
    <rPh sb="338" eb="340">
      <t>キヤク</t>
    </rPh>
    <rPh sb="341" eb="343">
      <t>カンコウ</t>
    </rPh>
    <rPh sb="348" eb="350">
      <t>シキュウ</t>
    </rPh>
    <rPh sb="357" eb="360">
      <t>キュウリョウトウ</t>
    </rPh>
    <rPh sb="367" eb="370">
      <t>ケイゾクテキ</t>
    </rPh>
    <rPh sb="371" eb="373">
      <t>シキュウ</t>
    </rPh>
    <rPh sb="376" eb="380">
      <t>キュウヨイガイ</t>
    </rPh>
    <rPh sb="390" eb="392">
      <t>ジョウキ</t>
    </rPh>
    <rPh sb="401" eb="402">
      <t>トウ</t>
    </rPh>
    <rPh sb="421" eb="424">
      <t>キュウリョウトウ</t>
    </rPh>
    <rPh sb="435" eb="436">
      <t>トウ</t>
    </rPh>
    <rPh sb="508" eb="509">
      <t>オク</t>
    </rPh>
    <rPh sb="527" eb="529">
      <t>ドウフウ</t>
    </rPh>
    <rPh sb="532" eb="534">
      <t>サイケン</t>
    </rPh>
    <rPh sb="535" eb="537">
      <t>サシオサ</t>
    </rPh>
    <rPh sb="540" eb="542">
      <t>トリタテ</t>
    </rPh>
    <rPh sb="543" eb="545">
      <t>ノウフ</t>
    </rPh>
    <rPh sb="550" eb="552">
      <t>イライ</t>
    </rPh>
    <rPh sb="555" eb="557">
      <t>ブンショ</t>
    </rPh>
    <rPh sb="558" eb="560">
      <t>メイキ</t>
    </rPh>
    <rPh sb="565" eb="567">
      <t>ニンズウ</t>
    </rPh>
    <rPh sb="568" eb="570">
      <t>ニュウリョク</t>
    </rPh>
    <rPh sb="638" eb="639">
      <t>タ</t>
    </rPh>
    <rPh sb="639" eb="642">
      <t>フメイテン</t>
    </rPh>
    <rPh sb="642" eb="643">
      <t>トウ</t>
    </rPh>
    <rPh sb="647" eb="652">
      <t>ヤマトシヤクショ</t>
    </rPh>
    <rPh sb="652" eb="655">
      <t>シュウノウカ</t>
    </rPh>
    <rPh sb="656" eb="659">
      <t>レンラクサキ</t>
    </rPh>
    <rPh sb="659" eb="661">
      <t>カキ</t>
    </rPh>
    <rPh sb="665" eb="666">
      <t>ト</t>
    </rPh>
    <rPh sb="667" eb="668">
      <t>ア</t>
    </rPh>
    <phoneticPr fontId="1"/>
  </si>
  <si>
    <t>自動計算されます。
滞納者を含む生計を一にする人数に対する金額
（滞納者107,000円＋生計を一にする人数×48,000円）</t>
    <rPh sb="0" eb="4">
      <t>ジドウケイサン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</si>
</sst>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_ * #,##0_ ;_ * \-#,##0_ ;_ * &quot; &quot;_ ;_ @_ "/>
    <numFmt numFmtId="178" formatCode="#,##0_);[Red]\(#,##0\)"/>
    <numFmt numFmtId="179" formatCode="#,##0_ ;[Red]\-#,##0\ 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ill="1"/>
    <xf numFmtId="0" fontId="0" fillId="0" borderId="8" xfId="0" applyFill="1" applyBorder="1"/>
    <xf numFmtId="0" fontId="0" fillId="0" borderId="6" xfId="0" applyFill="1" applyBorder="1"/>
    <xf numFmtId="0" fontId="0" fillId="0" borderId="9" xfId="0" applyFill="1" applyBorder="1"/>
    <xf numFmtId="0" fontId="0" fillId="0" borderId="10" xfId="0" applyFill="1" applyBorder="1"/>
    <xf numFmtId="0" fontId="2" fillId="0" borderId="2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5" xfId="0" applyFont="1" applyFill="1" applyBorder="1"/>
    <xf numFmtId="0" fontId="2" fillId="0" borderId="1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 wrapText="1"/>
    </xf>
    <xf numFmtId="0" fontId="3" fillId="0" borderId="18" xfId="0" applyFont="1" applyFill="1" applyBorder="1"/>
    <xf numFmtId="0" fontId="2" fillId="0" borderId="11" xfId="0" applyFont="1" applyFill="1" applyBorder="1" applyAlignment="1">
      <alignment wrapText="1"/>
    </xf>
    <xf numFmtId="0" fontId="3" fillId="0" borderId="2" xfId="0" applyFont="1" applyFill="1" applyBorder="1"/>
    <xf numFmtId="0" fontId="0" fillId="0" borderId="12" xfId="0" applyFill="1" applyBorder="1"/>
    <xf numFmtId="0" fontId="0" fillId="0" borderId="4" xfId="0" applyFill="1" applyBorder="1"/>
    <xf numFmtId="0" fontId="0" fillId="0" borderId="13" xfId="0" applyFill="1" applyBorder="1"/>
    <xf numFmtId="0" fontId="3" fillId="0" borderId="16" xfId="0" applyFont="1" applyFill="1" applyBorder="1"/>
    <xf numFmtId="0" fontId="7" fillId="0" borderId="0" xfId="0" applyFont="1" applyFill="1" applyAlignment="1">
      <alignment vertical="top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vertical="top" wrapText="1"/>
    </xf>
    <xf numFmtId="0" fontId="2" fillId="0" borderId="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41" xfId="0" applyFill="1" applyBorder="1"/>
    <xf numFmtId="178" fontId="11" fillId="2" borderId="35" xfId="0" applyNumberFormat="1" applyFont="1" applyFill="1" applyBorder="1" applyProtection="1">
      <protection locked="0"/>
    </xf>
    <xf numFmtId="178" fontId="11" fillId="2" borderId="36" xfId="0" applyNumberFormat="1" applyFont="1" applyFill="1" applyBorder="1" applyProtection="1">
      <protection locked="0"/>
    </xf>
    <xf numFmtId="178" fontId="11" fillId="2" borderId="37" xfId="0" applyNumberFormat="1" applyFont="1" applyFill="1" applyBorder="1" applyProtection="1">
      <protection locked="0"/>
    </xf>
    <xf numFmtId="177" fontId="11" fillId="0" borderId="21" xfId="0" applyNumberFormat="1" applyFont="1" applyFill="1" applyBorder="1"/>
    <xf numFmtId="0" fontId="11" fillId="2" borderId="26" xfId="0" applyNumberFormat="1" applyFont="1" applyFill="1" applyBorder="1" applyAlignment="1" applyProtection="1">
      <alignment horizontal="right"/>
      <protection locked="0"/>
    </xf>
    <xf numFmtId="177" fontId="11" fillId="0" borderId="3" xfId="0" applyNumberFormat="1" applyFont="1" applyFill="1" applyBorder="1"/>
    <xf numFmtId="177" fontId="11" fillId="0" borderId="1" xfId="0" applyNumberFormat="1" applyFont="1" applyFill="1" applyBorder="1"/>
    <xf numFmtId="176" fontId="11" fillId="0" borderId="1" xfId="0" applyNumberFormat="1" applyFont="1" applyFill="1" applyBorder="1"/>
    <xf numFmtId="179" fontId="12" fillId="3" borderId="24" xfId="0" applyNumberFormat="1" applyFont="1" applyFill="1" applyBorder="1"/>
    <xf numFmtId="0" fontId="13" fillId="3" borderId="25" xfId="0" applyFont="1" applyFill="1" applyBorder="1"/>
    <xf numFmtId="176" fontId="14" fillId="0" borderId="0" xfId="0" applyNumberFormat="1" applyFont="1" applyFill="1" applyBorder="1"/>
    <xf numFmtId="176" fontId="14" fillId="0" borderId="0" xfId="0" applyNumberFormat="1" applyFont="1" applyFill="1"/>
    <xf numFmtId="176" fontId="15" fillId="0" borderId="0" xfId="0" applyNumberFormat="1" applyFont="1" applyFill="1"/>
    <xf numFmtId="0" fontId="15" fillId="0" borderId="0" xfId="0" applyFont="1" applyFill="1" applyAlignment="1">
      <alignment vertical="top"/>
    </xf>
    <xf numFmtId="0" fontId="2" fillId="0" borderId="4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 wrapText="1"/>
    </xf>
    <xf numFmtId="0" fontId="2" fillId="0" borderId="48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176" fontId="15" fillId="0" borderId="0" xfId="0" applyNumberFormat="1" applyFont="1" applyFill="1" applyBorder="1" applyAlignment="1">
      <alignment vertical="top"/>
    </xf>
    <xf numFmtId="0" fontId="0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0" fontId="8" fillId="0" borderId="40" xfId="0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42" xfId="0" applyFont="1" applyFill="1" applyBorder="1" applyAlignment="1">
      <alignment horizontal="left" vertical="top" wrapText="1"/>
    </xf>
    <xf numFmtId="0" fontId="8" fillId="0" borderId="43" xfId="0" applyFont="1" applyFill="1" applyBorder="1" applyAlignment="1">
      <alignment horizontal="left" vertical="top" wrapText="1"/>
    </xf>
    <xf numFmtId="0" fontId="8" fillId="0" borderId="44" xfId="0" applyFont="1" applyFill="1" applyBorder="1" applyAlignment="1">
      <alignment horizontal="left" vertical="top" wrapText="1"/>
    </xf>
    <xf numFmtId="0" fontId="8" fillId="0" borderId="45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/>
    </xf>
    <xf numFmtId="0" fontId="4" fillId="0" borderId="19" xfId="0" applyFont="1" applyFill="1" applyBorder="1" applyAlignment="1">
      <alignment vertical="center" textRotation="255"/>
    </xf>
    <xf numFmtId="0" fontId="4" fillId="0" borderId="7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 textRotation="255"/>
    </xf>
    <xf numFmtId="0" fontId="2" fillId="0" borderId="23" xfId="0" applyFont="1" applyFill="1" applyBorder="1" applyAlignment="1">
      <alignment horizontal="center" vertical="center" textRotation="255"/>
    </xf>
    <xf numFmtId="0" fontId="7" fillId="0" borderId="27" xfId="0" applyFont="1" applyFill="1" applyBorder="1" applyAlignment="1">
      <alignment horizontal="left" vertical="top" wrapText="1"/>
    </xf>
    <xf numFmtId="0" fontId="7" fillId="0" borderId="28" xfId="0" applyFont="1" applyFill="1" applyBorder="1" applyAlignment="1">
      <alignment horizontal="left" vertical="top" wrapText="1"/>
    </xf>
    <xf numFmtId="0" fontId="7" fillId="0" borderId="29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  <xf numFmtId="0" fontId="7" fillId="0" borderId="33" xfId="0" applyFont="1" applyFill="1" applyBorder="1" applyAlignment="1">
      <alignment horizontal="left" vertical="top" wrapText="1"/>
    </xf>
    <xf numFmtId="0" fontId="7" fillId="0" borderId="34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L41"/>
  <sheetViews>
    <sheetView tabSelected="1" showOutlineSymbols="0" zoomScale="90" zoomScaleNormal="90" zoomScaleSheetLayoutView="80" workbookViewId="0">
      <selection activeCell="F18" sqref="F18"/>
    </sheetView>
  </sheetViews>
  <sheetFormatPr defaultColWidth="8.875" defaultRowHeight="13.5" x14ac:dyDescent="0.15"/>
  <cols>
    <col min="1" max="1" width="6.5" style="1" customWidth="1"/>
    <col min="2" max="2" width="2.625" style="1" customWidth="1"/>
    <col min="3" max="4" width="3.375" style="1" bestFit="1" customWidth="1"/>
    <col min="5" max="5" width="25.125" style="1" customWidth="1"/>
    <col min="6" max="6" width="15.5" style="1" customWidth="1"/>
    <col min="7" max="7" width="3.375" style="1" bestFit="1" customWidth="1"/>
    <col min="8" max="8" width="47.5" style="1" customWidth="1"/>
    <col min="9" max="9" width="2.875" style="1" customWidth="1"/>
    <col min="10" max="10" width="5.5" style="1" customWidth="1"/>
    <col min="11" max="11" width="9.375" style="1" bestFit="1" customWidth="1"/>
    <col min="12" max="12" width="8.875" style="1" customWidth="1"/>
    <col min="13" max="13" width="9.375" style="1" bestFit="1" customWidth="1"/>
    <col min="14" max="16384" width="8.875" style="1"/>
  </cols>
  <sheetData>
    <row r="1" spans="2:9" ht="53.25" customHeight="1" thickBot="1" x14ac:dyDescent="0.2">
      <c r="C1" s="74" t="s">
        <v>35</v>
      </c>
      <c r="D1" s="74"/>
      <c r="E1" s="74"/>
      <c r="F1" s="74"/>
      <c r="G1" s="74"/>
      <c r="H1" s="74"/>
    </row>
    <row r="2" spans="2:9" ht="44.25" customHeight="1" x14ac:dyDescent="0.15">
      <c r="B2" s="86" t="s">
        <v>48</v>
      </c>
      <c r="C2" s="87"/>
      <c r="D2" s="87"/>
      <c r="E2" s="87"/>
      <c r="F2" s="87"/>
      <c r="G2" s="87"/>
      <c r="H2" s="87"/>
      <c r="I2" s="88"/>
    </row>
    <row r="3" spans="2:9" ht="44.25" customHeight="1" x14ac:dyDescent="0.15">
      <c r="B3" s="89"/>
      <c r="C3" s="90"/>
      <c r="D3" s="90"/>
      <c r="E3" s="90"/>
      <c r="F3" s="90"/>
      <c r="G3" s="90"/>
      <c r="H3" s="90"/>
      <c r="I3" s="91"/>
    </row>
    <row r="4" spans="2:9" ht="44.25" customHeight="1" x14ac:dyDescent="0.15">
      <c r="B4" s="89"/>
      <c r="C4" s="90"/>
      <c r="D4" s="90"/>
      <c r="E4" s="90"/>
      <c r="F4" s="90"/>
      <c r="G4" s="90"/>
      <c r="H4" s="90"/>
      <c r="I4" s="91"/>
    </row>
    <row r="5" spans="2:9" ht="44.25" customHeight="1" x14ac:dyDescent="0.15">
      <c r="B5" s="89"/>
      <c r="C5" s="90"/>
      <c r="D5" s="90"/>
      <c r="E5" s="90"/>
      <c r="F5" s="90"/>
      <c r="G5" s="90"/>
      <c r="H5" s="90"/>
      <c r="I5" s="91"/>
    </row>
    <row r="6" spans="2:9" ht="44.25" customHeight="1" x14ac:dyDescent="0.15">
      <c r="B6" s="89"/>
      <c r="C6" s="90"/>
      <c r="D6" s="90"/>
      <c r="E6" s="90"/>
      <c r="F6" s="90"/>
      <c r="G6" s="90"/>
      <c r="H6" s="90"/>
      <c r="I6" s="91"/>
    </row>
    <row r="7" spans="2:9" ht="44.25" customHeight="1" x14ac:dyDescent="0.15">
      <c r="B7" s="89"/>
      <c r="C7" s="90"/>
      <c r="D7" s="90"/>
      <c r="E7" s="90"/>
      <c r="F7" s="90"/>
      <c r="G7" s="90"/>
      <c r="H7" s="90"/>
      <c r="I7" s="91"/>
    </row>
    <row r="8" spans="2:9" ht="44.25" customHeight="1" x14ac:dyDescent="0.15">
      <c r="B8" s="89"/>
      <c r="C8" s="90"/>
      <c r="D8" s="90"/>
      <c r="E8" s="90"/>
      <c r="F8" s="90"/>
      <c r="G8" s="90"/>
      <c r="H8" s="90"/>
      <c r="I8" s="91"/>
    </row>
    <row r="9" spans="2:9" ht="44.25" customHeight="1" thickBot="1" x14ac:dyDescent="0.2">
      <c r="B9" s="92"/>
      <c r="C9" s="93"/>
      <c r="D9" s="93"/>
      <c r="E9" s="93"/>
      <c r="F9" s="93"/>
      <c r="G9" s="93"/>
      <c r="H9" s="93"/>
      <c r="I9" s="94"/>
    </row>
    <row r="10" spans="2:9" ht="15.6" customHeight="1" x14ac:dyDescent="0.15">
      <c r="B10" s="30"/>
      <c r="H10" s="28"/>
    </row>
    <row r="11" spans="2:9" ht="10.15" customHeight="1" x14ac:dyDescent="0.15">
      <c r="B11" s="2"/>
      <c r="C11" s="3"/>
      <c r="D11" s="3"/>
      <c r="E11" s="3"/>
      <c r="F11" s="3"/>
      <c r="G11" s="3"/>
      <c r="H11" s="3"/>
      <c r="I11" s="4"/>
    </row>
    <row r="12" spans="2:9" ht="16.149999999999999" customHeight="1" thickBot="1" x14ac:dyDescent="0.2">
      <c r="B12" s="5"/>
      <c r="C12" s="75" t="s">
        <v>33</v>
      </c>
      <c r="D12" s="76"/>
      <c r="E12" s="77"/>
      <c r="F12" s="80" t="s">
        <v>32</v>
      </c>
      <c r="G12" s="77"/>
      <c r="H12" s="6" t="s">
        <v>15</v>
      </c>
      <c r="I12" s="7"/>
    </row>
    <row r="13" spans="2:9" ht="27" customHeight="1" x14ac:dyDescent="0.2">
      <c r="B13" s="5"/>
      <c r="C13" s="84" t="s">
        <v>34</v>
      </c>
      <c r="D13" s="8" t="s">
        <v>18</v>
      </c>
      <c r="E13" s="9" t="s">
        <v>0</v>
      </c>
      <c r="F13" s="37"/>
      <c r="G13" s="10" t="s">
        <v>7</v>
      </c>
      <c r="H13" s="58" t="s">
        <v>39</v>
      </c>
      <c r="I13" s="11"/>
    </row>
    <row r="14" spans="2:9" ht="27" customHeight="1" x14ac:dyDescent="0.2">
      <c r="B14" s="5"/>
      <c r="C14" s="84"/>
      <c r="D14" s="12" t="s">
        <v>19</v>
      </c>
      <c r="E14" s="13" t="s">
        <v>1</v>
      </c>
      <c r="F14" s="38"/>
      <c r="G14" s="10" t="s">
        <v>7</v>
      </c>
      <c r="H14" s="14" t="s">
        <v>44</v>
      </c>
      <c r="I14" s="11"/>
    </row>
    <row r="15" spans="2:9" ht="34.5" customHeight="1" x14ac:dyDescent="0.2">
      <c r="B15" s="5"/>
      <c r="C15" s="84"/>
      <c r="D15" s="12" t="s">
        <v>20</v>
      </c>
      <c r="E15" s="13" t="s">
        <v>2</v>
      </c>
      <c r="F15" s="38"/>
      <c r="G15" s="10" t="s">
        <v>7</v>
      </c>
      <c r="H15" s="33" t="s">
        <v>45</v>
      </c>
      <c r="I15" s="11"/>
    </row>
    <row r="16" spans="2:9" ht="34.5" customHeight="1" thickBot="1" x14ac:dyDescent="0.25">
      <c r="B16" s="5"/>
      <c r="C16" s="84"/>
      <c r="D16" s="12" t="s">
        <v>21</v>
      </c>
      <c r="E16" s="13" t="s">
        <v>4</v>
      </c>
      <c r="F16" s="39"/>
      <c r="G16" s="10" t="s">
        <v>7</v>
      </c>
      <c r="H16" s="56" t="s">
        <v>46</v>
      </c>
      <c r="I16" s="11"/>
    </row>
    <row r="17" spans="2:12" ht="27" customHeight="1" thickBot="1" x14ac:dyDescent="0.25">
      <c r="B17" s="5"/>
      <c r="C17" s="84"/>
      <c r="D17" s="12" t="s">
        <v>22</v>
      </c>
      <c r="E17" s="13" t="s">
        <v>5</v>
      </c>
      <c r="F17" s="40">
        <f>F13-F14-F15-F16</f>
        <v>0</v>
      </c>
      <c r="G17" s="10" t="s">
        <v>7</v>
      </c>
      <c r="H17" s="51" t="s">
        <v>41</v>
      </c>
      <c r="I17" s="11"/>
    </row>
    <row r="18" spans="2:12" ht="27" customHeight="1" thickBot="1" x14ac:dyDescent="0.25">
      <c r="B18" s="5"/>
      <c r="C18" s="85"/>
      <c r="D18" s="16" t="s">
        <v>23</v>
      </c>
      <c r="E18" s="17" t="s">
        <v>3</v>
      </c>
      <c r="F18" s="41"/>
      <c r="G18" s="27" t="s">
        <v>6</v>
      </c>
      <c r="H18" s="18" t="s">
        <v>47</v>
      </c>
      <c r="I18" s="11"/>
    </row>
    <row r="19" spans="2:12" ht="29.25" customHeight="1" x14ac:dyDescent="0.2">
      <c r="B19" s="5"/>
      <c r="C19" s="81" t="s">
        <v>38</v>
      </c>
      <c r="D19" s="19" t="s">
        <v>24</v>
      </c>
      <c r="E19" s="20" t="s">
        <v>8</v>
      </c>
      <c r="F19" s="42">
        <f>ROUNDDOWN(F13,-3)</f>
        <v>0</v>
      </c>
      <c r="G19" s="21" t="s">
        <v>7</v>
      </c>
      <c r="H19" s="15" t="s">
        <v>41</v>
      </c>
      <c r="I19" s="11"/>
    </row>
    <row r="20" spans="2:12" ht="29.25" customHeight="1" x14ac:dyDescent="0.2">
      <c r="B20" s="5"/>
      <c r="C20" s="82"/>
      <c r="D20" s="12" t="s">
        <v>25</v>
      </c>
      <c r="E20" s="14" t="s">
        <v>9</v>
      </c>
      <c r="F20" s="43">
        <f>ROUNDUP(F14,-3)</f>
        <v>0</v>
      </c>
      <c r="G20" s="10" t="s">
        <v>7</v>
      </c>
      <c r="H20" s="52" t="s">
        <v>41</v>
      </c>
      <c r="I20" s="11"/>
    </row>
    <row r="21" spans="2:12" ht="29.25" customHeight="1" x14ac:dyDescent="0.2">
      <c r="B21" s="5"/>
      <c r="C21" s="82"/>
      <c r="D21" s="12" t="s">
        <v>26</v>
      </c>
      <c r="E21" s="14" t="s">
        <v>10</v>
      </c>
      <c r="F21" s="43">
        <f>ROUNDUP(F15,-3)</f>
        <v>0</v>
      </c>
      <c r="G21" s="10" t="s">
        <v>7</v>
      </c>
      <c r="H21" s="52" t="s">
        <v>41</v>
      </c>
      <c r="I21" s="11"/>
    </row>
    <row r="22" spans="2:12" ht="29.25" customHeight="1" x14ac:dyDescent="0.2">
      <c r="B22" s="5"/>
      <c r="C22" s="82"/>
      <c r="D22" s="12" t="s">
        <v>27</v>
      </c>
      <c r="E22" s="14" t="s">
        <v>11</v>
      </c>
      <c r="F22" s="40">
        <f>ROUNDUP(F16,-3)</f>
        <v>0</v>
      </c>
      <c r="G22" s="10" t="s">
        <v>7</v>
      </c>
      <c r="H22" s="52" t="s">
        <v>41</v>
      </c>
      <c r="I22" s="11"/>
    </row>
    <row r="23" spans="2:12" ht="53.25" customHeight="1" x14ac:dyDescent="0.2">
      <c r="B23" s="5"/>
      <c r="C23" s="82"/>
      <c r="D23" s="12" t="s">
        <v>28</v>
      </c>
      <c r="E23" s="14" t="s">
        <v>36</v>
      </c>
      <c r="F23" s="44" t="str">
        <f>IF(F13=""," ",F18*48000+107000)</f>
        <v xml:space="preserve"> </v>
      </c>
      <c r="G23" s="10" t="s">
        <v>7</v>
      </c>
      <c r="H23" s="53" t="s">
        <v>49</v>
      </c>
      <c r="I23" s="11"/>
    </row>
    <row r="24" spans="2:12" ht="29.25" customHeight="1" x14ac:dyDescent="0.2">
      <c r="B24" s="5"/>
      <c r="C24" s="82"/>
      <c r="D24" s="12" t="s">
        <v>29</v>
      </c>
      <c r="E24" s="14" t="s">
        <v>12</v>
      </c>
      <c r="F24" s="40" t="str">
        <f>IF(F13=""," ",F20+F21+F22+F23)</f>
        <v xml:space="preserve"> </v>
      </c>
      <c r="G24" s="10" t="s">
        <v>7</v>
      </c>
      <c r="H24" s="52" t="s">
        <v>41</v>
      </c>
      <c r="I24" s="11"/>
    </row>
    <row r="25" spans="2:12" ht="33" customHeight="1" x14ac:dyDescent="0.2">
      <c r="B25" s="5"/>
      <c r="C25" s="82"/>
      <c r="D25" s="12" t="s">
        <v>30</v>
      </c>
      <c r="E25" s="14" t="s">
        <v>13</v>
      </c>
      <c r="F25" s="43" t="str">
        <f>IF(F13=""," ",ROUNDUP(J29,-3))</f>
        <v xml:space="preserve"> </v>
      </c>
      <c r="G25" s="10" t="s">
        <v>7</v>
      </c>
      <c r="H25" s="59" t="s">
        <v>40</v>
      </c>
      <c r="I25" s="22"/>
    </row>
    <row r="26" spans="2:12" ht="31.5" customHeight="1" thickBot="1" x14ac:dyDescent="0.25">
      <c r="B26" s="5"/>
      <c r="C26" s="83"/>
      <c r="D26" s="16" t="s">
        <v>31</v>
      </c>
      <c r="E26" s="18" t="s">
        <v>14</v>
      </c>
      <c r="F26" s="40" t="str">
        <f>IF(F13=""," ",F24+F25)</f>
        <v xml:space="preserve"> </v>
      </c>
      <c r="G26" s="23" t="s">
        <v>7</v>
      </c>
      <c r="H26" s="54" t="s">
        <v>43</v>
      </c>
      <c r="I26" s="11"/>
    </row>
    <row r="27" spans="2:12" ht="34.5" customHeight="1" thickTop="1" thickBot="1" x14ac:dyDescent="0.25">
      <c r="B27" s="5"/>
      <c r="C27" s="78" t="s">
        <v>16</v>
      </c>
      <c r="D27" s="79"/>
      <c r="E27" s="79"/>
      <c r="F27" s="45" t="str">
        <f>IF(F13=""," ",F19-F26)</f>
        <v xml:space="preserve"> </v>
      </c>
      <c r="G27" s="46" t="s">
        <v>7</v>
      </c>
      <c r="H27" s="55" t="s">
        <v>17</v>
      </c>
      <c r="I27" s="11"/>
    </row>
    <row r="28" spans="2:12" ht="10.15" customHeight="1" thickTop="1" x14ac:dyDescent="0.15">
      <c r="B28" s="24"/>
      <c r="C28" s="25"/>
      <c r="D28" s="25"/>
      <c r="E28" s="25"/>
      <c r="F28" s="25"/>
      <c r="G28" s="25"/>
      <c r="H28" s="25"/>
      <c r="I28" s="26"/>
      <c r="J28" s="47" t="e">
        <f>(F19-F24)*0.2</f>
        <v>#VALUE!</v>
      </c>
      <c r="K28" s="48" t="e">
        <f>F23*2</f>
        <v>#VALUE!</v>
      </c>
      <c r="L28" s="49" t="e">
        <f>J28-K28</f>
        <v>#VALUE!</v>
      </c>
    </row>
    <row r="29" spans="2:12" s="28" customFormat="1" ht="31.5" customHeight="1" thickBot="1" x14ac:dyDescent="0.2">
      <c r="B29" s="28" t="s">
        <v>37</v>
      </c>
      <c r="J29" s="57" t="e">
        <f>IF(L28&lt;0,J28,K28)</f>
        <v>#VALUE!</v>
      </c>
      <c r="K29" s="50"/>
      <c r="L29" s="50"/>
    </row>
    <row r="30" spans="2:12" ht="22.5" customHeight="1" thickTop="1" x14ac:dyDescent="0.15">
      <c r="B30" s="65" t="s">
        <v>42</v>
      </c>
      <c r="C30" s="66"/>
      <c r="D30" s="66"/>
      <c r="E30" s="67"/>
      <c r="F30" s="34"/>
      <c r="G30" s="60"/>
      <c r="H30" s="61"/>
      <c r="I30" s="35"/>
      <c r="K30" s="35"/>
    </row>
    <row r="31" spans="2:12" ht="22.5" customHeight="1" x14ac:dyDescent="0.15">
      <c r="B31" s="68"/>
      <c r="C31" s="69"/>
      <c r="D31" s="69"/>
      <c r="E31" s="70"/>
      <c r="F31" s="34"/>
      <c r="G31" s="62"/>
      <c r="H31" s="62"/>
      <c r="I31" s="35"/>
      <c r="K31" s="35"/>
    </row>
    <row r="32" spans="2:12" ht="22.5" customHeight="1" x14ac:dyDescent="0.15">
      <c r="B32" s="68"/>
      <c r="C32" s="69"/>
      <c r="D32" s="69"/>
      <c r="E32" s="70"/>
      <c r="F32" s="34"/>
      <c r="G32" s="62"/>
      <c r="H32" s="62"/>
      <c r="I32" s="35"/>
      <c r="K32" s="35"/>
    </row>
    <row r="33" spans="2:11" ht="22.5" customHeight="1" thickBot="1" x14ac:dyDescent="0.2">
      <c r="B33" s="71"/>
      <c r="C33" s="72"/>
      <c r="D33" s="72"/>
      <c r="E33" s="73"/>
      <c r="F33" s="36"/>
      <c r="G33" s="63"/>
      <c r="H33" s="64"/>
      <c r="I33" s="35"/>
      <c r="K33" s="35"/>
    </row>
    <row r="34" spans="2:11" ht="22.5" customHeight="1" thickTop="1" x14ac:dyDescent="0.15">
      <c r="F34" s="32"/>
      <c r="G34" s="63"/>
      <c r="H34" s="63"/>
      <c r="I34" s="29"/>
    </row>
    <row r="35" spans="2:11" ht="22.5" customHeight="1" x14ac:dyDescent="0.15">
      <c r="F35" s="32"/>
      <c r="G35" s="63"/>
      <c r="H35" s="63"/>
      <c r="I35" s="29"/>
    </row>
    <row r="36" spans="2:11" ht="17.25" customHeight="1" x14ac:dyDescent="0.15">
      <c r="F36" s="32"/>
      <c r="G36" s="29"/>
      <c r="I36" s="29"/>
    </row>
    <row r="37" spans="2:11" ht="17.25" customHeight="1" x14ac:dyDescent="0.15">
      <c r="F37" s="32"/>
    </row>
    <row r="41" spans="2:11" x14ac:dyDescent="0.15">
      <c r="K41" s="31"/>
    </row>
  </sheetData>
  <sheetProtection algorithmName="SHA-512" hashValue="pkxB0g9bMnwPLsDJ0+cNPI1wybXaJteUBguAg9NQIP/l+frwXAbm3UjIumvU5v7XKn+ZhkhFk29ofGeZaxvkTg==" saltValue="Su5w2IIUEVdN3yzUqAjrxw==" spinCount="100000" sheet="1" objects="1" scenarios="1"/>
  <mergeCells count="8">
    <mergeCell ref="B30:E33"/>
    <mergeCell ref="C1:H1"/>
    <mergeCell ref="C12:E12"/>
    <mergeCell ref="C27:E27"/>
    <mergeCell ref="F12:G12"/>
    <mergeCell ref="C19:C26"/>
    <mergeCell ref="C13:C18"/>
    <mergeCell ref="B2:I9"/>
  </mergeCells>
  <phoneticPr fontId="1"/>
  <pageMargins left="0.25" right="0.25" top="0.75" bottom="0.75" header="0.3" footer="0.3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収納課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desktopwin10</dc:creator>
  <cp:lastModifiedBy>137000 収納課 ユーザ031</cp:lastModifiedBy>
  <cp:lastPrinted>2025-03-31T02:20:30Z</cp:lastPrinted>
  <dcterms:created xsi:type="dcterms:W3CDTF">2005-06-09T07:44:30Z</dcterms:created>
  <dcterms:modified xsi:type="dcterms:W3CDTF">2026-03-12T00:04:40Z</dcterms:modified>
</cp:coreProperties>
</file>