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781" yWindow="210" windowWidth="14715" windowHeight="9090" activeTab="0"/>
  </bookViews>
  <sheets>
    <sheet name="雨3号" sheetId="1" r:id="rId1"/>
  </sheets>
  <definedNames>
    <definedName name="_xlnm.Print_Area" localSheetId="0">'雨3号'!$B$2:$AC$33</definedName>
  </definedNames>
  <calcPr fullCalcOnLoad="1"/>
</workbook>
</file>

<file path=xl/comments1.xml><?xml version="1.0" encoding="utf-8"?>
<comments xmlns="http://schemas.openxmlformats.org/spreadsheetml/2006/main">
  <authors>
    <author> </author>
  </authors>
  <commentList>
    <comment ref="U7" authorId="0">
      <text>
        <r>
          <rPr>
            <sz val="9"/>
            <rFont val="ＭＳ Ｐゴシック"/>
            <family val="3"/>
          </rPr>
          <t>日付の入力は、西暦「06/1/1」で入力してください。</t>
        </r>
      </text>
    </comment>
    <comment ref="D29" authorId="0">
      <text>
        <r>
          <rPr>
            <sz val="9"/>
            <rFont val="ＭＳ Ｐゴシック"/>
            <family val="3"/>
          </rPr>
          <t>日付の入力は、西暦「06/1/1」で入力してください。</t>
        </r>
      </text>
    </comment>
  </commentList>
</comments>
</file>

<file path=xl/sharedStrings.xml><?xml version="1.0" encoding="utf-8"?>
<sst xmlns="http://schemas.openxmlformats.org/spreadsheetml/2006/main" count="72" uniqueCount="54">
  <si>
    <t>受付</t>
  </si>
  <si>
    <t>決裁</t>
  </si>
  <si>
    <t>処理</t>
  </si>
  <si>
    <t>　　大 和 市 長　　あて</t>
  </si>
  <si>
    <t>添付書類</t>
  </si>
  <si>
    <t>第</t>
  </si>
  <si>
    <t>号</t>
  </si>
  <si>
    <t>住　所</t>
  </si>
  <si>
    <t>氏名</t>
  </si>
  <si>
    <t>(</t>
  </si>
  <si>
    <t>)</t>
  </si>
  <si>
    <t>□</t>
  </si>
  <si>
    <t>・</t>
  </si>
  <si>
    <t>フリガナ</t>
  </si>
  <si>
    <t>大和市</t>
  </si>
  <si>
    <t>設置場所</t>
  </si>
  <si>
    <t>電話</t>
  </si>
  <si>
    <t>申 請 者</t>
  </si>
  <si>
    <t>　　　年　　月　　日</t>
  </si>
  <si>
    <t>数量</t>
  </si>
  <si>
    <t>円</t>
  </si>
  <si>
    <t>）</t>
  </si>
  <si>
    <t>決定年月日</t>
  </si>
  <si>
    <t>指令番号</t>
  </si>
  <si>
    <t>条件及び
指示事項</t>
  </si>
  <si>
    <t>変更前</t>
  </si>
  <si>
    <t>変更後</t>
  </si>
  <si>
    <t>変更理由</t>
  </si>
  <si>
    <t>承　　　認</t>
  </si>
  <si>
    <t>変更前の
決定金額</t>
  </si>
  <si>
    <t>　※ 申請者は太枠の中のみ記入してください。</t>
  </si>
  <si>
    <t>1の位</t>
  </si>
  <si>
    <t>10の位</t>
  </si>
  <si>
    <t>100の位</t>
  </si>
  <si>
    <t>万の位</t>
  </si>
  <si>
    <t>十万の位</t>
  </si>
  <si>
    <t>千の位</t>
  </si>
  <si>
    <t>不承認（</t>
  </si>
  <si>
    <t>決定</t>
  </si>
  <si>
    <t>(法人の場合は、名称・代表者の氏名）</t>
  </si>
  <si>
    <t>申請の内訳</t>
  </si>
  <si>
    <t>本体価格</t>
  </si>
  <si>
    <t>基</t>
  </si>
  <si>
    <t>容量</t>
  </si>
  <si>
    <t>ℓ</t>
  </si>
  <si>
    <t>　第３号様式（第７条関係）</t>
  </si>
  <si>
    <t>　大和市雨水貯留槽
　　　購入費補助金変更申請書</t>
  </si>
  <si>
    <t>　　　雨水貯留槽購入費補助の決定を受けた次の施設に変更が生じましたので申請します。</t>
  </si>
  <si>
    <t>製　　　品　　　名</t>
  </si>
  <si>
    <t>変更後の金額</t>
  </si>
  <si>
    <t>決定変更金額</t>
  </si>
  <si>
    <t xml:space="preserve"> 担　　当</t>
  </si>
  <si>
    <t xml:space="preserve"> 係長
 主幹</t>
  </si>
  <si>
    <t xml:space="preserve"> 課長
 参事</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</si>
</sst>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411]gee\.mm\.dd"/>
    <numFmt numFmtId="182" formatCode="[&lt;=999]000;000\-00"/>
    <numFmt numFmtId="183" formatCode="[&lt;=99999999]&quot;〒&quot;####\-####;&quot;〒&quot;\(00\)\ ####\-####"/>
    <numFmt numFmtId="184" formatCode="#,##0.00_);[Red]\(#,##0.00\)"/>
    <numFmt numFmtId="185" formatCode="#,##0_);[Red]\(#,##0\)"/>
    <numFmt numFmtId="186" formatCode="#,##0.0_);[Red]\(#,##0.0\)"/>
    <numFmt numFmtId="187" formatCode="0_ "/>
    <numFmt numFmtId="188" formatCode="mmm\-yyyy"/>
    <numFmt numFmtId="189" formatCode="[DBNum3][$-411]0"/>
    <numFmt numFmtId="190" formatCode="[$-411]gggee&quot;年&quot;mm&quot;月&quot;dd&quot;日&quot;"/>
    <numFmt numFmtId="191" formatCode="[$-411]ggg\ ee&quot; 年 &quot;mm&quot; 月 &quot;dd&quot; 日&quot;"/>
    <numFmt numFmtId="192" formatCode="[$-411]ggg\ ee&quot; 年 &quot;mm&quot; 月 &quot;dd&quot; 日　&quot;"/>
    <numFmt numFmtId="193" formatCode="[$-411]\ ggg\ ee&quot; 年 &quot;mm&quot; 月 &quot;dd&quot; 日　&quot;"/>
    <numFmt numFmtId="194" formatCode="[$-411]\ \ ggg\ ee&quot; 年 &quot;mm&quot; 月 &quot;dd&quot; 日　&quot;"/>
    <numFmt numFmtId="195" formatCode="[$-411]ggg\ ee&quot; 年 &quot;mm&quot; 月 &quot;dd&quot; 日 &quot;"/>
    <numFmt numFmtId="196" formatCode="[$-411]ggg\ ee&quot; 年 &quot;mm&quot; 月 &quot;dd&quot; 日生 &quot;"/>
    <numFmt numFmtId="197" formatCode="[$-411]\ \ ggg\ ee&quot; 年 &quot;mm&quot; 月 &quot;dd&quot; 日まで　&quot;"/>
    <numFmt numFmtId="198" formatCode="[$-411]\ \ ggg\ ee&quot; 年 &quot;mm&quot; 月 &quot;dd&quot; 日　まで&quot;"/>
    <numFmt numFmtId="199" formatCode="[$-411]ggg\ ee&quot; 年 &quot;mm&quot; 月 &quot;dd&quot; 日　 &quot;"/>
    <numFmt numFmtId="200" formatCode="[$-411]\ \ ggg\ ee&quot; 年 &quot;mm&quot; 月 &quot;dd&quot; 日&quot;"/>
    <numFmt numFmtId="201" formatCode="#,##0.000"/>
    <numFmt numFmtId="202" formatCode="[$-411]ggge\ &quot;年&quot;mm&quot;月&quot;dd&quot;日&quot;"/>
    <numFmt numFmtId="203" formatCode="[DBNum3][$-411]#,##0"/>
    <numFmt numFmtId="204" formatCode="[$-411]gggee\ &quot;年&quot;mm&quot;月&quot;dd&quot;日&quot;"/>
    <numFmt numFmtId="205" formatCode="[&lt;=999]000;[&lt;=9999]000\-00;000\-0000"/>
  </numFmts>
  <fonts count="46">
    <font>
      <sz val="11"/>
      <name val="ＭＳ Ｐ明朝"/>
      <family val="1"/>
    </font>
    <font>
      <sz val="6"/>
      <name val="ＭＳ Ｐ明朝"/>
      <family val="1"/>
    </font>
    <font>
      <sz val="9"/>
      <name val="ＭＳ Ｐ明朝"/>
      <family val="1"/>
    </font>
    <font>
      <sz val="14"/>
      <name val="ＭＳ Ｐゴシック"/>
      <family val="3"/>
    </font>
    <font>
      <sz val="8"/>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sz val="14"/>
      <name val="ＭＳ Ｐ明朝"/>
      <family val="1"/>
    </font>
    <font>
      <sz val="9"/>
      <name val="ＭＳ Ｐゴシック"/>
      <family val="3"/>
    </font>
    <font>
      <sz val="1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medium"/>
    </border>
    <border>
      <left>
        <color indexed="63"/>
      </left>
      <right style="medium"/>
      <top style="thin"/>
      <bottom>
        <color indexed="63"/>
      </bottom>
    </border>
    <border>
      <left>
        <color indexed="63"/>
      </left>
      <right>
        <color indexed="63"/>
      </right>
      <top>
        <color indexed="63"/>
      </top>
      <bottom style="dashed"/>
    </border>
    <border>
      <left>
        <color indexed="63"/>
      </left>
      <right>
        <color indexed="63"/>
      </right>
      <top style="dashed"/>
      <bottom style="dashed"/>
    </border>
    <border>
      <left style="thin"/>
      <right>
        <color indexed="63"/>
      </right>
      <top style="thin"/>
      <bottom style="thin"/>
    </border>
    <border>
      <left>
        <color indexed="63"/>
      </left>
      <right style="thin"/>
      <top style="thin"/>
      <bottom style="hair"/>
    </border>
    <border>
      <left>
        <color indexed="63"/>
      </left>
      <right style="thin"/>
      <top style="hair"/>
      <bottom style="thin"/>
    </border>
    <border>
      <left>
        <color indexed="63"/>
      </left>
      <right>
        <color indexed="63"/>
      </right>
      <top style="thin"/>
      <bottom style="hair"/>
    </border>
    <border>
      <left>
        <color indexed="63"/>
      </left>
      <right style="medium"/>
      <top style="thin"/>
      <bottom style="hair"/>
    </border>
    <border>
      <left>
        <color indexed="63"/>
      </left>
      <right>
        <color indexed="63"/>
      </right>
      <top style="hair"/>
      <bottom style="thin"/>
    </border>
    <border>
      <left>
        <color indexed="63"/>
      </left>
      <right style="medium"/>
      <top style="hair"/>
      <bottom style="thin"/>
    </border>
    <border>
      <left style="thin"/>
      <right style="thin"/>
      <top style="thin"/>
      <bottom>
        <color indexed="63"/>
      </bottom>
    </border>
    <border>
      <left style="thin"/>
      <right style="thin"/>
      <top>
        <color indexed="63"/>
      </top>
      <bottom style="thin"/>
    </border>
    <border>
      <left style="thin"/>
      <right>
        <color indexed="63"/>
      </right>
      <top style="thin"/>
      <bottom style="hair"/>
    </border>
    <border>
      <left style="thin"/>
      <right>
        <color indexed="63"/>
      </right>
      <top style="hair"/>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color indexed="63"/>
      </left>
      <right style="dotted"/>
      <top style="thin"/>
      <bottom style="thin"/>
    </border>
    <border>
      <left style="dotted"/>
      <right>
        <color indexed="63"/>
      </right>
      <top style="thin"/>
      <bottom style="thin"/>
    </border>
    <border>
      <left>
        <color indexed="63"/>
      </left>
      <right style="medium"/>
      <top style="thin"/>
      <bottom style="thin"/>
    </border>
    <border>
      <left>
        <color indexed="63"/>
      </left>
      <right>
        <color indexed="63"/>
      </right>
      <top style="dashed"/>
      <bottom>
        <color indexed="63"/>
      </bottom>
    </border>
    <border>
      <left>
        <color indexed="63"/>
      </left>
      <right style="medium"/>
      <top>
        <color indexed="63"/>
      </top>
      <bottom style="thin"/>
    </border>
    <border>
      <left style="medium"/>
      <right>
        <color indexed="63"/>
      </right>
      <top>
        <color indexed="63"/>
      </top>
      <bottom style="medium"/>
    </border>
    <border>
      <left style="thin"/>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7" fillId="0" borderId="0" applyNumberFormat="0" applyFill="0" applyBorder="0" applyAlignment="0" applyProtection="0"/>
    <xf numFmtId="0" fontId="44" fillId="32" borderId="0" applyNumberFormat="0" applyBorder="0" applyAlignment="0" applyProtection="0"/>
  </cellStyleXfs>
  <cellXfs count="175">
    <xf numFmtId="0" fontId="0" fillId="0" borderId="0" xfId="0" applyAlignment="1">
      <alignment vertical="center"/>
    </xf>
    <xf numFmtId="0" fontId="2" fillId="0" borderId="0" xfId="0" applyFont="1" applyAlignment="1">
      <alignment vertical="top"/>
    </xf>
    <xf numFmtId="0" fontId="0" fillId="0" borderId="10"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0" xfId="0" applyNumberFormat="1" applyBorder="1" applyAlignment="1">
      <alignment vertical="center"/>
    </xf>
    <xf numFmtId="0" fontId="2" fillId="0" borderId="0" xfId="0" applyNumberFormat="1" applyFont="1" applyBorder="1" applyAlignment="1">
      <alignment vertical="center"/>
    </xf>
    <xf numFmtId="0" fontId="0" fillId="0" borderId="11" xfId="0" applyNumberFormat="1" applyBorder="1" applyAlignment="1">
      <alignment vertical="center"/>
    </xf>
    <xf numFmtId="0" fontId="0" fillId="0" borderId="10" xfId="0" applyNumberFormat="1" applyBorder="1" applyAlignment="1">
      <alignment vertical="center"/>
    </xf>
    <xf numFmtId="0" fontId="0" fillId="0" borderId="12" xfId="0" applyNumberFormat="1" applyBorder="1" applyAlignment="1">
      <alignment vertical="center"/>
    </xf>
    <xf numFmtId="0" fontId="0" fillId="0" borderId="13" xfId="0" applyNumberFormat="1" applyBorder="1" applyAlignment="1">
      <alignment vertical="center"/>
    </xf>
    <xf numFmtId="0" fontId="0" fillId="0" borderId="14" xfId="0" applyNumberFormat="1" applyBorder="1" applyAlignment="1">
      <alignment vertical="center"/>
    </xf>
    <xf numFmtId="0" fontId="0" fillId="0" borderId="15" xfId="0" applyNumberFormat="1" applyBorder="1" applyAlignment="1">
      <alignment vertical="center"/>
    </xf>
    <xf numFmtId="0" fontId="0" fillId="0" borderId="16" xfId="0" applyNumberFormat="1" applyBorder="1" applyAlignment="1">
      <alignment vertical="center"/>
    </xf>
    <xf numFmtId="0" fontId="0" fillId="0" borderId="17" xfId="0" applyNumberFormat="1" applyBorder="1" applyAlignment="1">
      <alignment vertical="center"/>
    </xf>
    <xf numFmtId="0" fontId="0" fillId="0" borderId="18" xfId="0" applyNumberFormat="1" applyBorder="1" applyAlignment="1">
      <alignment vertical="center"/>
    </xf>
    <xf numFmtId="0" fontId="0" fillId="0" borderId="19" xfId="0" applyNumberFormat="1" applyBorder="1" applyAlignment="1">
      <alignment vertical="center"/>
    </xf>
    <xf numFmtId="0" fontId="2" fillId="0" borderId="20" xfId="0" applyFont="1" applyBorder="1" applyAlignment="1">
      <alignment vertical="center"/>
    </xf>
    <xf numFmtId="0" fontId="2" fillId="0" borderId="10" xfId="0" applyFont="1" applyBorder="1" applyAlignment="1">
      <alignment vertical="center"/>
    </xf>
    <xf numFmtId="0" fontId="2" fillId="0" borderId="21" xfId="0" applyFont="1" applyBorder="1" applyAlignment="1">
      <alignment vertical="center"/>
    </xf>
    <xf numFmtId="0" fontId="2" fillId="0" borderId="12" xfId="0" applyNumberFormat="1" applyFont="1" applyBorder="1" applyAlignment="1">
      <alignment vertical="center"/>
    </xf>
    <xf numFmtId="0" fontId="0" fillId="0" borderId="22" xfId="0" applyNumberFormat="1" applyBorder="1" applyAlignment="1">
      <alignment vertical="center"/>
    </xf>
    <xf numFmtId="0" fontId="0" fillId="0" borderId="23" xfId="0" applyNumberFormat="1" applyBorder="1" applyAlignment="1">
      <alignment vertical="center"/>
    </xf>
    <xf numFmtId="0" fontId="0" fillId="0" borderId="0" xfId="0" applyBorder="1" applyAlignment="1">
      <alignment vertical="top" wrapText="1"/>
    </xf>
    <xf numFmtId="0" fontId="0" fillId="0" borderId="0" xfId="0" applyNumberFormat="1" applyFont="1" applyBorder="1" applyAlignment="1">
      <alignment vertical="center"/>
    </xf>
    <xf numFmtId="0" fontId="0" fillId="0" borderId="19" xfId="0" applyNumberFormat="1" applyFont="1" applyBorder="1" applyAlignment="1">
      <alignment vertical="center"/>
    </xf>
    <xf numFmtId="0" fontId="0" fillId="0" borderId="19" xfId="0" applyNumberFormat="1" applyFont="1" applyBorder="1" applyAlignment="1">
      <alignment horizontal="center" vertical="center"/>
    </xf>
    <xf numFmtId="0" fontId="0" fillId="0" borderId="23" xfId="0" applyNumberFormat="1" applyFont="1" applyBorder="1" applyAlignment="1">
      <alignment horizontal="center" vertical="center"/>
    </xf>
    <xf numFmtId="0" fontId="0" fillId="0" borderId="13" xfId="0" applyBorder="1" applyAlignment="1">
      <alignment vertical="top" wrapText="1"/>
    </xf>
    <xf numFmtId="0" fontId="0" fillId="0" borderId="12" xfId="0" applyBorder="1" applyAlignment="1">
      <alignment vertical="top" wrapText="1"/>
    </xf>
    <xf numFmtId="0" fontId="0" fillId="0" borderId="11" xfId="0" applyNumberFormat="1" applyFont="1" applyBorder="1" applyAlignment="1">
      <alignment vertical="center"/>
    </xf>
    <xf numFmtId="0" fontId="0" fillId="0" borderId="11" xfId="0" applyNumberFormat="1" applyFont="1" applyBorder="1" applyAlignment="1">
      <alignment horizontal="center" vertical="center"/>
    </xf>
    <xf numFmtId="0" fontId="0" fillId="0" borderId="24" xfId="0" applyNumberFormat="1" applyFont="1" applyBorder="1" applyAlignment="1">
      <alignment horizontal="center"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NumberFormat="1" applyBorder="1" applyAlignment="1">
      <alignment horizontal="right" vertical="center"/>
    </xf>
    <xf numFmtId="0" fontId="0" fillId="0" borderId="19" xfId="0" applyBorder="1" applyAlignment="1">
      <alignment vertical="center"/>
    </xf>
    <xf numFmtId="0" fontId="0" fillId="0" borderId="27" xfId="0" applyBorder="1" applyAlignment="1">
      <alignment vertical="center"/>
    </xf>
    <xf numFmtId="0" fontId="5" fillId="0" borderId="0" xfId="0" applyNumberFormat="1" applyFont="1" applyBorder="1" applyAlignment="1">
      <alignment horizontal="center" vertical="top"/>
    </xf>
    <xf numFmtId="0" fontId="0" fillId="0" borderId="21" xfId="0" applyBorder="1" applyAlignment="1">
      <alignment horizontal="distributed" vertical="center"/>
    </xf>
    <xf numFmtId="0" fontId="0" fillId="0" borderId="28" xfId="0" applyBorder="1" applyAlignment="1">
      <alignment vertical="center"/>
    </xf>
    <xf numFmtId="0" fontId="0" fillId="0" borderId="21" xfId="0" applyBorder="1" applyAlignment="1">
      <alignment vertical="center"/>
    </xf>
    <xf numFmtId="3" fontId="0" fillId="0" borderId="10" xfId="0" applyNumberFormat="1" applyFont="1" applyBorder="1" applyAlignment="1">
      <alignment vertical="center"/>
    </xf>
    <xf numFmtId="0" fontId="0" fillId="0" borderId="10" xfId="0" applyNumberFormat="1" applyBorder="1" applyAlignment="1">
      <alignment horizontal="center" vertical="center"/>
    </xf>
    <xf numFmtId="49" fontId="0" fillId="0" borderId="25" xfId="0" applyNumberFormat="1" applyBorder="1" applyAlignment="1">
      <alignment vertical="center"/>
    </xf>
    <xf numFmtId="195" fontId="0" fillId="0" borderId="10" xfId="0" applyNumberFormat="1" applyBorder="1" applyAlignment="1">
      <alignment vertical="center"/>
    </xf>
    <xf numFmtId="0" fontId="0" fillId="0" borderId="29" xfId="0" applyNumberFormat="1" applyBorder="1" applyAlignment="1">
      <alignment vertical="center"/>
    </xf>
    <xf numFmtId="49" fontId="0" fillId="0" borderId="30" xfId="0" applyNumberFormat="1" applyBorder="1" applyAlignment="1">
      <alignment horizontal="center" vertical="center"/>
    </xf>
    <xf numFmtId="3" fontId="0" fillId="0" borderId="0" xfId="0" applyNumberFormat="1" applyBorder="1" applyAlignment="1">
      <alignment vertical="center"/>
    </xf>
    <xf numFmtId="0" fontId="0" fillId="0" borderId="0" xfId="0" applyNumberFormat="1" applyFont="1" applyBorder="1" applyAlignment="1">
      <alignment vertical="center"/>
    </xf>
    <xf numFmtId="3" fontId="0" fillId="0" borderId="0" xfId="0" applyNumberFormat="1" applyFont="1" applyBorder="1" applyAlignment="1">
      <alignment vertical="center"/>
    </xf>
    <xf numFmtId="0" fontId="0" fillId="0" borderId="0" xfId="0" applyBorder="1" applyAlignment="1">
      <alignment vertical="center"/>
    </xf>
    <xf numFmtId="0" fontId="0" fillId="0" borderId="19" xfId="0" applyFont="1" applyBorder="1" applyAlignment="1">
      <alignment vertical="center"/>
    </xf>
    <xf numFmtId="3" fontId="0" fillId="0" borderId="19" xfId="0" applyNumberFormat="1" applyFont="1" applyBorder="1" applyAlignment="1">
      <alignment vertical="center"/>
    </xf>
    <xf numFmtId="0" fontId="0" fillId="0" borderId="31" xfId="0" applyNumberFormat="1" applyBorder="1" applyAlignment="1">
      <alignment horizontal="center" vertical="center"/>
    </xf>
    <xf numFmtId="0" fontId="0" fillId="0" borderId="11" xfId="0" applyNumberFormat="1" applyBorder="1" applyAlignment="1">
      <alignment horizontal="center" vertical="center"/>
    </xf>
    <xf numFmtId="0" fontId="0" fillId="0" borderId="24" xfId="0" applyNumberFormat="1" applyBorder="1" applyAlignment="1">
      <alignment horizontal="center" vertical="center"/>
    </xf>
    <xf numFmtId="3" fontId="0" fillId="0" borderId="32" xfId="0" applyNumberFormat="1" applyBorder="1" applyAlignment="1">
      <alignment vertical="center"/>
    </xf>
    <xf numFmtId="3" fontId="0" fillId="0" borderId="33" xfId="0" applyNumberFormat="1" applyBorder="1" applyAlignment="1">
      <alignment vertical="center"/>
    </xf>
    <xf numFmtId="0" fontId="0" fillId="0" borderId="31" xfId="0" applyNumberFormat="1" applyBorder="1" applyAlignment="1">
      <alignment vertical="center"/>
    </xf>
    <xf numFmtId="3" fontId="0" fillId="0" borderId="34" xfId="0" applyNumberFormat="1" applyBorder="1" applyAlignment="1">
      <alignment vertical="center"/>
    </xf>
    <xf numFmtId="3" fontId="0" fillId="0" borderId="35" xfId="0" applyNumberFormat="1" applyBorder="1" applyAlignment="1">
      <alignment vertical="center"/>
    </xf>
    <xf numFmtId="3" fontId="0" fillId="0" borderId="36" xfId="0" applyNumberFormat="1" applyBorder="1" applyAlignment="1">
      <alignment vertical="center"/>
    </xf>
    <xf numFmtId="3" fontId="0" fillId="0" borderId="37" xfId="0" applyNumberFormat="1" applyBorder="1" applyAlignment="1">
      <alignment vertical="center"/>
    </xf>
    <xf numFmtId="0" fontId="0" fillId="0" borderId="38" xfId="0" applyNumberFormat="1" applyBorder="1" applyAlignment="1">
      <alignment vertical="center" textRotation="255" shrinkToFit="1"/>
    </xf>
    <xf numFmtId="0" fontId="0" fillId="0" borderId="39" xfId="0" applyBorder="1" applyAlignment="1">
      <alignment vertical="center" textRotation="255" shrinkToFit="1"/>
    </xf>
    <xf numFmtId="203" fontId="0" fillId="0" borderId="40" xfId="0" applyNumberFormat="1" applyBorder="1" applyAlignment="1">
      <alignment vertical="center"/>
    </xf>
    <xf numFmtId="203" fontId="0" fillId="0" borderId="34" xfId="0" applyNumberFormat="1" applyBorder="1" applyAlignment="1">
      <alignment vertical="center"/>
    </xf>
    <xf numFmtId="0" fontId="0" fillId="0" borderId="40" xfId="0" applyNumberFormat="1" applyBorder="1" applyAlignment="1">
      <alignment vertical="center" textRotation="255" shrinkToFit="1"/>
    </xf>
    <xf numFmtId="0" fontId="0" fillId="0" borderId="34" xfId="0" applyBorder="1" applyAlignment="1">
      <alignment vertical="center" shrinkToFit="1"/>
    </xf>
    <xf numFmtId="0" fontId="0" fillId="0" borderId="32" xfId="0" applyBorder="1" applyAlignment="1">
      <alignment vertical="center" shrinkToFit="1"/>
    </xf>
    <xf numFmtId="0" fontId="0" fillId="0" borderId="41" xfId="0" applyNumberFormat="1" applyBorder="1" applyAlignment="1">
      <alignment vertical="center" textRotation="255" shrinkToFit="1"/>
    </xf>
    <xf numFmtId="0" fontId="0" fillId="0" borderId="36" xfId="0" applyBorder="1" applyAlignment="1">
      <alignment vertical="center" shrinkToFit="1"/>
    </xf>
    <xf numFmtId="0" fontId="0" fillId="0" borderId="33" xfId="0" applyBorder="1" applyAlignment="1">
      <alignment vertical="center" shrinkToFit="1"/>
    </xf>
    <xf numFmtId="203" fontId="0" fillId="0" borderId="40" xfId="0" applyNumberFormat="1" applyFont="1" applyBorder="1" applyAlignment="1">
      <alignment vertical="center"/>
    </xf>
    <xf numFmtId="203" fontId="0" fillId="0" borderId="34" xfId="0" applyNumberFormat="1" applyFont="1" applyBorder="1" applyAlignment="1">
      <alignment vertical="center"/>
    </xf>
    <xf numFmtId="203" fontId="0" fillId="0" borderId="36" xfId="0" applyNumberFormat="1" applyBorder="1" applyAlignment="1">
      <alignment vertical="center"/>
    </xf>
    <xf numFmtId="203" fontId="0" fillId="0" borderId="41" xfId="0" applyNumberFormat="1" applyFont="1" applyBorder="1" applyAlignment="1">
      <alignment vertical="center"/>
    </xf>
    <xf numFmtId="203" fontId="0" fillId="0" borderId="36" xfId="0" applyNumberFormat="1" applyFont="1" applyBorder="1" applyAlignment="1">
      <alignment vertical="center"/>
    </xf>
    <xf numFmtId="203" fontId="0" fillId="0" borderId="41" xfId="0" applyNumberFormat="1" applyBorder="1" applyAlignment="1">
      <alignment vertical="center"/>
    </xf>
    <xf numFmtId="0" fontId="0" fillId="0" borderId="42" xfId="0" applyBorder="1" applyAlignment="1">
      <alignment horizontal="distributed" vertical="center"/>
    </xf>
    <xf numFmtId="0" fontId="0" fillId="0" borderId="17" xfId="0" applyBorder="1" applyAlignment="1">
      <alignment horizontal="distributed" vertical="center"/>
    </xf>
    <xf numFmtId="0" fontId="0" fillId="0" borderId="43" xfId="0" applyBorder="1" applyAlignment="1">
      <alignment horizontal="distributed" vertical="center"/>
    </xf>
    <xf numFmtId="0" fontId="0" fillId="0" borderId="31" xfId="0" applyNumberFormat="1" applyBorder="1" applyAlignment="1">
      <alignment horizontal="distributed" vertical="center"/>
    </xf>
    <xf numFmtId="0" fontId="0" fillId="0" borderId="24" xfId="0" applyBorder="1" applyAlignment="1">
      <alignment horizontal="distributed" vertical="center"/>
    </xf>
    <xf numFmtId="0" fontId="0" fillId="0" borderId="44" xfId="0" applyNumberFormat="1" applyBorder="1" applyAlignment="1">
      <alignment horizontal="distributed" vertical="center" wrapText="1"/>
    </xf>
    <xf numFmtId="189" fontId="10" fillId="0" borderId="31" xfId="0" applyNumberFormat="1" applyFont="1" applyBorder="1" applyAlignment="1">
      <alignment horizontal="center" vertical="center"/>
    </xf>
    <xf numFmtId="189" fontId="10" fillId="0" borderId="11" xfId="0" applyNumberFormat="1" applyFont="1" applyBorder="1" applyAlignment="1">
      <alignment horizontal="center" vertical="center"/>
    </xf>
    <xf numFmtId="189" fontId="10" fillId="0" borderId="45" xfId="0" applyNumberFormat="1" applyFont="1" applyBorder="1" applyAlignment="1">
      <alignment horizontal="center" vertical="center"/>
    </xf>
    <xf numFmtId="0" fontId="0" fillId="0" borderId="24" xfId="0" applyBorder="1" applyAlignment="1">
      <alignment horizontal="distributed" vertical="center" wrapText="1"/>
    </xf>
    <xf numFmtId="0" fontId="0" fillId="0" borderId="42" xfId="0" applyNumberFormat="1" applyBorder="1" applyAlignment="1">
      <alignment horizontal="distributed" vertical="center"/>
    </xf>
    <xf numFmtId="0" fontId="0" fillId="0" borderId="21" xfId="0" applyBorder="1" applyAlignment="1">
      <alignment horizontal="distributed" vertical="center"/>
    </xf>
    <xf numFmtId="0" fontId="0" fillId="0" borderId="26" xfId="0" applyBorder="1" applyAlignment="1">
      <alignment horizontal="distributed" vertical="center"/>
    </xf>
    <xf numFmtId="0" fontId="0" fillId="0" borderId="20" xfId="0" applyNumberFormat="1" applyBorder="1" applyAlignment="1">
      <alignment horizontal="distributed" vertical="center"/>
    </xf>
    <xf numFmtId="189" fontId="8" fillId="0" borderId="31" xfId="0" applyNumberFormat="1" applyFont="1" applyBorder="1" applyAlignment="1">
      <alignment horizontal="center" vertical="center"/>
    </xf>
    <xf numFmtId="189" fontId="8" fillId="0" borderId="11" xfId="0" applyNumberFormat="1" applyFont="1" applyBorder="1" applyAlignment="1">
      <alignment horizontal="center" vertical="center"/>
    </xf>
    <xf numFmtId="189" fontId="8" fillId="0" borderId="45" xfId="0" applyNumberFormat="1" applyFont="1" applyBorder="1" applyAlignment="1">
      <alignment horizontal="center" vertical="center"/>
    </xf>
    <xf numFmtId="0" fontId="0" fillId="0" borderId="21" xfId="0" applyFont="1" applyBorder="1" applyAlignment="1">
      <alignment horizontal="center" vertical="center"/>
    </xf>
    <xf numFmtId="0" fontId="0" fillId="0" borderId="12" xfId="0" applyFont="1" applyBorder="1" applyAlignment="1">
      <alignment horizontal="center" vertical="center"/>
    </xf>
    <xf numFmtId="0" fontId="0" fillId="0" borderId="31" xfId="0" applyNumberFormat="1" applyFont="1" applyBorder="1" applyAlignment="1">
      <alignment horizontal="distributed" vertical="center"/>
    </xf>
    <xf numFmtId="0" fontId="0" fillId="0" borderId="22" xfId="0" applyNumberFormat="1" applyFont="1" applyBorder="1" applyAlignment="1">
      <alignment horizontal="distributed" vertical="center"/>
    </xf>
    <xf numFmtId="0" fontId="0" fillId="0" borderId="23" xfId="0" applyBorder="1" applyAlignment="1">
      <alignment horizontal="distributed" vertical="center"/>
    </xf>
    <xf numFmtId="195" fontId="0" fillId="0" borderId="15" xfId="0" applyNumberFormat="1" applyFont="1" applyBorder="1" applyAlignment="1">
      <alignment horizontal="right" vertical="center"/>
    </xf>
    <xf numFmtId="0" fontId="0" fillId="0" borderId="15" xfId="0" applyBorder="1" applyAlignment="1">
      <alignment vertical="center"/>
    </xf>
    <xf numFmtId="0" fontId="2" fillId="0" borderId="20" xfId="0" applyFont="1" applyBorder="1" applyAlignment="1">
      <alignment vertical="top" wrapText="1"/>
    </xf>
    <xf numFmtId="0" fontId="0" fillId="0" borderId="10" xfId="0" applyBorder="1" applyAlignment="1">
      <alignment vertical="top" wrapText="1"/>
    </xf>
    <xf numFmtId="0" fontId="0" fillId="0" borderId="21" xfId="0" applyBorder="1" applyAlignment="1">
      <alignment vertical="top" wrapText="1"/>
    </xf>
    <xf numFmtId="0" fontId="0" fillId="0" borderId="13" xfId="0"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0" fontId="0" fillId="0" borderId="20" xfId="0" applyFont="1" applyBorder="1" applyAlignment="1">
      <alignment horizontal="distributed" vertical="center"/>
    </xf>
    <xf numFmtId="0" fontId="0" fillId="0" borderId="13" xfId="0" applyBorder="1" applyAlignment="1">
      <alignment horizontal="distributed" vertical="center"/>
    </xf>
    <xf numFmtId="0" fontId="0" fillId="0" borderId="12" xfId="0" applyBorder="1" applyAlignment="1">
      <alignment horizontal="distributed" vertical="center"/>
    </xf>
    <xf numFmtId="0" fontId="0" fillId="0" borderId="20"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29" xfId="0" applyNumberFormat="1" applyBorder="1" applyAlignment="1">
      <alignment horizontal="distributed"/>
    </xf>
    <xf numFmtId="0" fontId="0" fillId="0" borderId="29" xfId="0" applyBorder="1" applyAlignment="1">
      <alignment/>
    </xf>
    <xf numFmtId="0" fontId="0" fillId="0" borderId="29" xfId="0" applyNumberFormat="1" applyBorder="1" applyAlignment="1">
      <alignment vertical="center"/>
    </xf>
    <xf numFmtId="189" fontId="10" fillId="0" borderId="46" xfId="0" applyNumberFormat="1" applyFont="1" applyBorder="1" applyAlignment="1">
      <alignment horizontal="center" vertical="center"/>
    </xf>
    <xf numFmtId="0" fontId="0" fillId="0" borderId="30" xfId="0" applyNumberFormat="1" applyBorder="1" applyAlignment="1">
      <alignment horizontal="distributed"/>
    </xf>
    <xf numFmtId="49" fontId="0" fillId="0" borderId="30" xfId="0" applyNumberFormat="1" applyBorder="1" applyAlignment="1">
      <alignment vertical="center"/>
    </xf>
    <xf numFmtId="49" fontId="0" fillId="0" borderId="30" xfId="0" applyNumberFormat="1" applyBorder="1" applyAlignment="1">
      <alignment horizontal="center" vertical="center"/>
    </xf>
    <xf numFmtId="0" fontId="0" fillId="0" borderId="11" xfId="0" applyNumberFormat="1" applyBorder="1" applyAlignment="1">
      <alignment vertical="center"/>
    </xf>
    <xf numFmtId="0" fontId="0" fillId="0" borderId="11" xfId="0" applyBorder="1" applyAlignment="1">
      <alignment vertical="center"/>
    </xf>
    <xf numFmtId="0" fontId="0" fillId="0" borderId="47" xfId="0" applyBorder="1" applyAlignment="1">
      <alignment vertical="center"/>
    </xf>
    <xf numFmtId="0" fontId="0" fillId="0" borderId="0" xfId="0" applyNumberFormat="1" applyBorder="1" applyAlignment="1">
      <alignment horizontal="right" vertical="center"/>
    </xf>
    <xf numFmtId="0" fontId="0" fillId="0" borderId="0" xfId="0" applyBorder="1" applyAlignment="1">
      <alignment horizontal="right" vertical="center"/>
    </xf>
    <xf numFmtId="189" fontId="0" fillId="0" borderId="11" xfId="0" applyNumberFormat="1" applyBorder="1" applyAlignment="1">
      <alignment horizontal="center" vertical="center"/>
    </xf>
    <xf numFmtId="189" fontId="0" fillId="0" borderId="11" xfId="0" applyNumberFormat="1" applyFont="1" applyBorder="1" applyAlignment="1">
      <alignment horizontal="center" vertical="center"/>
    </xf>
    <xf numFmtId="0" fontId="0" fillId="0" borderId="48" xfId="0" applyNumberFormat="1" applyBorder="1" applyAlignment="1">
      <alignment/>
    </xf>
    <xf numFmtId="0" fontId="0" fillId="0" borderId="31" xfId="0" applyNumberFormat="1" applyBorder="1" applyAlignment="1">
      <alignment horizontal="center" vertical="center"/>
    </xf>
    <xf numFmtId="0" fontId="0" fillId="0" borderId="11" xfId="0" applyNumberFormat="1" applyFont="1" applyBorder="1" applyAlignment="1">
      <alignment horizontal="center" vertical="center"/>
    </xf>
    <xf numFmtId="0" fontId="0" fillId="0" borderId="24" xfId="0" applyNumberFormat="1" applyFont="1" applyBorder="1" applyAlignment="1">
      <alignment horizontal="center" vertical="center"/>
    </xf>
    <xf numFmtId="189" fontId="0" fillId="0" borderId="31" xfId="0" applyNumberFormat="1" applyBorder="1" applyAlignment="1">
      <alignment horizontal="center" vertical="center"/>
    </xf>
    <xf numFmtId="189" fontId="0" fillId="0" borderId="47" xfId="0" applyNumberFormat="1" applyFont="1" applyBorder="1" applyAlignment="1">
      <alignment horizontal="center" vertical="center"/>
    </xf>
    <xf numFmtId="189" fontId="8" fillId="0" borderId="46" xfId="0" applyNumberFormat="1" applyFont="1" applyBorder="1" applyAlignment="1">
      <alignment horizontal="center" vertical="center"/>
    </xf>
    <xf numFmtId="189" fontId="8" fillId="0" borderId="24" xfId="0" applyNumberFormat="1" applyFont="1" applyBorder="1" applyAlignment="1">
      <alignment horizontal="center" vertical="center"/>
    </xf>
    <xf numFmtId="0" fontId="0" fillId="0" borderId="0" xfId="0" applyNumberFormat="1" applyBorder="1" applyAlignment="1">
      <alignment horizontal="distributed"/>
    </xf>
    <xf numFmtId="0" fontId="0" fillId="0" borderId="0" xfId="0" applyNumberFormat="1" applyBorder="1" applyAlignment="1">
      <alignment vertical="center"/>
    </xf>
    <xf numFmtId="0" fontId="4" fillId="0" borderId="48" xfId="0" applyNumberFormat="1" applyFont="1" applyBorder="1" applyAlignment="1">
      <alignment horizontal="distributed"/>
    </xf>
    <xf numFmtId="0" fontId="0" fillId="0" borderId="48" xfId="0" applyBorder="1" applyAlignment="1">
      <alignment horizontal="distributed"/>
    </xf>
    <xf numFmtId="0" fontId="0" fillId="0" borderId="25" xfId="0" applyNumberFormat="1" applyBorder="1" applyAlignment="1">
      <alignment vertical="center" wrapText="1"/>
    </xf>
    <xf numFmtId="0" fontId="0" fillId="0" borderId="25" xfId="0" applyBorder="1" applyAlignment="1">
      <alignment vertical="center" wrapText="1"/>
    </xf>
    <xf numFmtId="0" fontId="0" fillId="0" borderId="49" xfId="0" applyBorder="1" applyAlignment="1">
      <alignment vertical="center" wrapText="1"/>
    </xf>
    <xf numFmtId="189" fontId="10" fillId="0" borderId="24" xfId="0" applyNumberFormat="1" applyFont="1" applyBorder="1" applyAlignment="1">
      <alignment horizontal="center" vertical="center"/>
    </xf>
    <xf numFmtId="49" fontId="0" fillId="0" borderId="25" xfId="0" applyNumberFormat="1" applyFont="1" applyBorder="1" applyAlignment="1">
      <alignment horizontal="center" vertical="center"/>
    </xf>
    <xf numFmtId="0" fontId="0" fillId="0" borderId="17" xfId="0" applyNumberFormat="1" applyBorder="1" applyAlignment="1">
      <alignment horizontal="justify" vertical="center"/>
    </xf>
    <xf numFmtId="0" fontId="0" fillId="0" borderId="0" xfId="0" applyNumberFormat="1" applyBorder="1" applyAlignment="1">
      <alignment horizontal="justify" vertical="center"/>
    </xf>
    <xf numFmtId="0" fontId="0" fillId="0" borderId="0" xfId="0" applyBorder="1" applyAlignment="1">
      <alignment horizontal="justify" vertical="center"/>
    </xf>
    <xf numFmtId="0" fontId="0" fillId="0" borderId="31" xfId="0" applyNumberFormat="1" applyBorder="1" applyAlignment="1">
      <alignment horizontal="distributed" vertical="center" wrapText="1"/>
    </xf>
    <xf numFmtId="0" fontId="0" fillId="0" borderId="31" xfId="0" applyNumberFormat="1" applyBorder="1" applyAlignment="1">
      <alignment horizontal="justify" vertical="center" wrapText="1"/>
    </xf>
    <xf numFmtId="0" fontId="0" fillId="0" borderId="11" xfId="0" applyNumberFormat="1" applyBorder="1" applyAlignment="1">
      <alignment horizontal="justify" vertical="center" wrapText="1"/>
    </xf>
    <xf numFmtId="0" fontId="0" fillId="0" borderId="24" xfId="0" applyNumberFormat="1" applyBorder="1" applyAlignment="1">
      <alignment horizontal="justify" vertical="center" wrapText="1"/>
    </xf>
    <xf numFmtId="0" fontId="0" fillId="0" borderId="50" xfId="0" applyBorder="1" applyAlignment="1">
      <alignment horizontal="distributed" vertical="center"/>
    </xf>
    <xf numFmtId="195" fontId="0" fillId="0" borderId="25" xfId="0" applyNumberFormat="1"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0" xfId="0" applyNumberFormat="1" applyBorder="1" applyAlignment="1">
      <alignment vertical="center" wrapText="1"/>
    </xf>
    <xf numFmtId="0" fontId="0" fillId="0" borderId="10" xfId="0" applyBorder="1" applyAlignment="1">
      <alignment vertical="center" wrapText="1"/>
    </xf>
    <xf numFmtId="0" fontId="0" fillId="0" borderId="28" xfId="0" applyBorder="1" applyAlignment="1">
      <alignment vertical="center" wrapText="1"/>
    </xf>
    <xf numFmtId="189" fontId="10" fillId="0" borderId="47" xfId="0" applyNumberFormat="1" applyFont="1" applyBorder="1" applyAlignment="1">
      <alignment horizontal="center" vertical="center"/>
    </xf>
    <xf numFmtId="0" fontId="3" fillId="0" borderId="0" xfId="0" applyFont="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0" fillId="0" borderId="19" xfId="0" applyBorder="1" applyAlignment="1">
      <alignment vertical="center" wrapText="1"/>
    </xf>
    <xf numFmtId="0" fontId="0" fillId="0" borderId="23" xfId="0" applyBorder="1" applyAlignment="1">
      <alignment vertical="center" wrapText="1"/>
    </xf>
    <xf numFmtId="0" fontId="0" fillId="0" borderId="44" xfId="0" applyNumberFormat="1" applyBorder="1" applyAlignment="1">
      <alignment horizontal="distributed" vertical="center"/>
    </xf>
    <xf numFmtId="0" fontId="0" fillId="0" borderId="51" xfId="0" applyNumberFormat="1" applyBorder="1" applyAlignment="1">
      <alignment horizontal="distributed" vertical="center"/>
    </xf>
    <xf numFmtId="0" fontId="0" fillId="0" borderId="51" xfId="0" applyBorder="1" applyAlignment="1">
      <alignment horizontal="distributed" vertical="center"/>
    </xf>
    <xf numFmtId="0" fontId="0" fillId="0" borderId="25" xfId="0" applyBorder="1" applyAlignment="1">
      <alignment horizontal="distributed" vertical="center"/>
    </xf>
    <xf numFmtId="0" fontId="0" fillId="0" borderId="10" xfId="0"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P56"/>
  <sheetViews>
    <sheetView tabSelected="1" workbookViewId="0" topLeftCell="A1">
      <selection activeCell="P10" sqref="P10:AB10"/>
    </sheetView>
  </sheetViews>
  <sheetFormatPr defaultColWidth="9.00390625" defaultRowHeight="13.5"/>
  <cols>
    <col min="2" max="2" width="11.00390625" style="0" customWidth="1"/>
    <col min="3" max="3" width="4.50390625" style="0" customWidth="1"/>
    <col min="4" max="29" width="2.625" style="0" customWidth="1"/>
    <col min="30" max="30" width="9.00390625" style="53" customWidth="1"/>
    <col min="31" max="31" width="0" style="0" hidden="1" customWidth="1"/>
    <col min="32" max="32" width="0" style="53" hidden="1" customWidth="1"/>
    <col min="33" max="33" width="9.125" style="0" hidden="1" customWidth="1"/>
    <col min="34" max="39" width="0" style="0" hidden="1" customWidth="1"/>
  </cols>
  <sheetData>
    <row r="1" s="4" customFormat="1" ht="13.5" customHeight="1"/>
    <row r="2" spans="2:5" ht="13.5">
      <c r="B2" s="1" t="s">
        <v>45</v>
      </c>
      <c r="C2" s="1"/>
      <c r="D2" s="1"/>
      <c r="E2" s="1"/>
    </row>
    <row r="3" spans="2:29" ht="21" customHeight="1">
      <c r="B3" s="165" t="s">
        <v>46</v>
      </c>
      <c r="C3" s="165"/>
      <c r="D3" s="166"/>
      <c r="E3" s="166"/>
      <c r="F3" s="166"/>
      <c r="G3" s="166"/>
      <c r="H3" s="166"/>
      <c r="I3" s="166"/>
      <c r="J3" s="167"/>
      <c r="K3" s="17" t="s">
        <v>51</v>
      </c>
      <c r="L3" s="2"/>
      <c r="M3" s="2"/>
      <c r="N3" s="18"/>
      <c r="O3" s="19"/>
      <c r="P3" s="106" t="s">
        <v>52</v>
      </c>
      <c r="Q3" s="107"/>
      <c r="R3" s="108"/>
      <c r="S3" s="106" t="s">
        <v>53</v>
      </c>
      <c r="T3" s="107"/>
      <c r="U3" s="108"/>
      <c r="V3" s="112" t="s">
        <v>0</v>
      </c>
      <c r="W3" s="93"/>
      <c r="X3" s="115"/>
      <c r="Y3" s="117"/>
      <c r="Z3" s="117" t="s">
        <v>12</v>
      </c>
      <c r="AA3" s="117"/>
      <c r="AB3" s="117" t="s">
        <v>12</v>
      </c>
      <c r="AC3" s="99"/>
    </row>
    <row r="4" spans="2:29" s="5" customFormat="1" ht="6" customHeight="1">
      <c r="B4" s="166"/>
      <c r="C4" s="166"/>
      <c r="D4" s="166"/>
      <c r="E4" s="166"/>
      <c r="F4" s="166"/>
      <c r="G4" s="166"/>
      <c r="H4" s="166"/>
      <c r="I4" s="166"/>
      <c r="J4" s="167"/>
      <c r="K4" s="10"/>
      <c r="O4" s="9"/>
      <c r="P4" s="109"/>
      <c r="Q4" s="110"/>
      <c r="R4" s="111"/>
      <c r="S4" s="109"/>
      <c r="T4" s="110"/>
      <c r="U4" s="111"/>
      <c r="V4" s="113"/>
      <c r="W4" s="114"/>
      <c r="X4" s="116"/>
      <c r="Y4" s="118"/>
      <c r="Z4" s="118"/>
      <c r="AA4" s="118"/>
      <c r="AB4" s="118"/>
      <c r="AC4" s="100"/>
    </row>
    <row r="5" spans="2:29" s="5" customFormat="1" ht="25.5" customHeight="1">
      <c r="B5" s="166"/>
      <c r="C5" s="166"/>
      <c r="D5" s="166"/>
      <c r="E5" s="166"/>
      <c r="F5" s="166"/>
      <c r="G5" s="166"/>
      <c r="H5" s="166"/>
      <c r="I5" s="166"/>
      <c r="J5" s="167"/>
      <c r="K5" s="10"/>
      <c r="O5" s="9"/>
      <c r="P5" s="28"/>
      <c r="Q5" s="23"/>
      <c r="R5" s="29"/>
      <c r="S5" s="10"/>
      <c r="T5" s="6"/>
      <c r="U5" s="20"/>
      <c r="V5" s="101" t="s">
        <v>1</v>
      </c>
      <c r="W5" s="86"/>
      <c r="X5" s="30"/>
      <c r="Y5" s="31"/>
      <c r="Z5" s="31" t="s">
        <v>12</v>
      </c>
      <c r="AA5" s="31"/>
      <c r="AB5" s="31" t="s">
        <v>12</v>
      </c>
      <c r="AC5" s="32"/>
    </row>
    <row r="6" spans="2:29" s="5" customFormat="1" ht="25.5" customHeight="1" thickBot="1">
      <c r="B6" s="168"/>
      <c r="C6" s="168"/>
      <c r="D6" s="168"/>
      <c r="E6" s="168"/>
      <c r="F6" s="168"/>
      <c r="G6" s="168"/>
      <c r="H6" s="168"/>
      <c r="I6" s="168"/>
      <c r="J6" s="169"/>
      <c r="K6" s="21"/>
      <c r="L6" s="16"/>
      <c r="M6" s="16"/>
      <c r="N6" s="16"/>
      <c r="O6" s="22"/>
      <c r="P6" s="21"/>
      <c r="Q6" s="16"/>
      <c r="R6" s="22"/>
      <c r="S6" s="21"/>
      <c r="T6" s="16"/>
      <c r="U6" s="22"/>
      <c r="V6" s="102" t="s">
        <v>2</v>
      </c>
      <c r="W6" s="103"/>
      <c r="X6" s="25"/>
      <c r="Y6" s="26"/>
      <c r="Z6" s="26" t="s">
        <v>12</v>
      </c>
      <c r="AA6" s="26"/>
      <c r="AB6" s="26" t="s">
        <v>12</v>
      </c>
      <c r="AC6" s="27"/>
    </row>
    <row r="7" spans="2:29" s="5" customFormat="1" ht="28.5" customHeight="1">
      <c r="B7" s="11"/>
      <c r="C7" s="12"/>
      <c r="D7" s="12"/>
      <c r="E7" s="12"/>
      <c r="F7" s="12"/>
      <c r="G7" s="12"/>
      <c r="H7" s="12"/>
      <c r="I7" s="12"/>
      <c r="J7" s="12"/>
      <c r="K7" s="12"/>
      <c r="L7" s="12"/>
      <c r="M7" s="12"/>
      <c r="N7" s="12"/>
      <c r="O7" s="12"/>
      <c r="P7" s="12"/>
      <c r="Q7" s="12"/>
      <c r="R7" s="12"/>
      <c r="S7" s="12"/>
      <c r="T7" s="12"/>
      <c r="U7" s="104" t="s">
        <v>18</v>
      </c>
      <c r="V7" s="105"/>
      <c r="W7" s="105"/>
      <c r="X7" s="105"/>
      <c r="Y7" s="105"/>
      <c r="Z7" s="105"/>
      <c r="AA7" s="105"/>
      <c r="AB7" s="105"/>
      <c r="AC7" s="13"/>
    </row>
    <row r="8" spans="2:29" s="5" customFormat="1" ht="28.5" customHeight="1">
      <c r="B8" s="14" t="s">
        <v>3</v>
      </c>
      <c r="AC8" s="15"/>
    </row>
    <row r="9" spans="2:29" s="5" customFormat="1" ht="15" customHeight="1">
      <c r="B9" s="14"/>
      <c r="AC9" s="15"/>
    </row>
    <row r="10" spans="2:29" s="5" customFormat="1" ht="28.5" customHeight="1">
      <c r="B10" s="14"/>
      <c r="I10" s="129" t="s">
        <v>17</v>
      </c>
      <c r="J10" s="130"/>
      <c r="K10" s="130"/>
      <c r="M10" s="141" t="s">
        <v>7</v>
      </c>
      <c r="N10" s="141"/>
      <c r="O10" s="141"/>
      <c r="P10" s="142"/>
      <c r="Q10" s="142"/>
      <c r="R10" s="142"/>
      <c r="S10" s="142"/>
      <c r="T10" s="142"/>
      <c r="U10" s="142"/>
      <c r="V10" s="142"/>
      <c r="W10" s="142"/>
      <c r="X10" s="142"/>
      <c r="Y10" s="142"/>
      <c r="Z10" s="142"/>
      <c r="AA10" s="142"/>
      <c r="AB10" s="142"/>
      <c r="AC10" s="15"/>
    </row>
    <row r="11" spans="2:29" s="5" customFormat="1" ht="18" customHeight="1">
      <c r="B11" s="14"/>
      <c r="I11" s="130"/>
      <c r="J11" s="130"/>
      <c r="K11" s="130"/>
      <c r="M11" s="143" t="s">
        <v>13</v>
      </c>
      <c r="N11" s="144"/>
      <c r="O11" s="144"/>
      <c r="P11" s="133"/>
      <c r="Q11" s="133"/>
      <c r="R11" s="133"/>
      <c r="S11" s="133"/>
      <c r="T11" s="133"/>
      <c r="U11" s="133"/>
      <c r="V11" s="133"/>
      <c r="W11" s="133"/>
      <c r="X11" s="133"/>
      <c r="Y11" s="133"/>
      <c r="Z11" s="133"/>
      <c r="AA11" s="133"/>
      <c r="AB11" s="133"/>
      <c r="AC11" s="15"/>
    </row>
    <row r="12" spans="2:29" s="5" customFormat="1" ht="28.5" customHeight="1">
      <c r="B12" s="14"/>
      <c r="I12" s="130"/>
      <c r="J12" s="130"/>
      <c r="K12" s="130"/>
      <c r="M12" s="119" t="s">
        <v>8</v>
      </c>
      <c r="N12" s="119"/>
      <c r="O12" s="120"/>
      <c r="P12" s="121"/>
      <c r="Q12" s="121"/>
      <c r="R12" s="121"/>
      <c r="S12" s="121"/>
      <c r="T12" s="121"/>
      <c r="U12" s="121"/>
      <c r="V12" s="121"/>
      <c r="W12" s="121"/>
      <c r="X12" s="121"/>
      <c r="Y12" s="121"/>
      <c r="Z12" s="121"/>
      <c r="AA12" s="121"/>
      <c r="AB12" s="48"/>
      <c r="AC12" s="15"/>
    </row>
    <row r="13" spans="2:29" s="5" customFormat="1" ht="28.5" customHeight="1">
      <c r="B13" s="14"/>
      <c r="I13" s="130"/>
      <c r="J13" s="130"/>
      <c r="K13" s="130"/>
      <c r="M13" s="123" t="s">
        <v>16</v>
      </c>
      <c r="N13" s="123"/>
      <c r="O13" s="123"/>
      <c r="P13" s="124"/>
      <c r="Q13" s="124"/>
      <c r="R13" s="124"/>
      <c r="S13" s="124"/>
      <c r="T13" s="49" t="s">
        <v>9</v>
      </c>
      <c r="U13" s="125"/>
      <c r="V13" s="125"/>
      <c r="W13" s="125"/>
      <c r="X13" s="49" t="s">
        <v>10</v>
      </c>
      <c r="Y13" s="124"/>
      <c r="Z13" s="124"/>
      <c r="AA13" s="124"/>
      <c r="AB13" s="124"/>
      <c r="AC13" s="15"/>
    </row>
    <row r="14" spans="2:29" s="5" customFormat="1" ht="28.5" customHeight="1">
      <c r="B14" s="14"/>
      <c r="M14" s="40"/>
      <c r="N14" s="40"/>
      <c r="O14" s="40"/>
      <c r="P14" s="40"/>
      <c r="Q14" s="40"/>
      <c r="R14" s="40"/>
      <c r="S14" s="40"/>
      <c r="T14" s="40"/>
      <c r="U14" s="40"/>
      <c r="V14" s="40" t="s">
        <v>39</v>
      </c>
      <c r="W14" s="40"/>
      <c r="X14" s="40"/>
      <c r="Y14" s="40"/>
      <c r="Z14" s="40"/>
      <c r="AA14" s="40"/>
      <c r="AC14" s="15"/>
    </row>
    <row r="15" spans="2:29" s="5" customFormat="1" ht="19.5" customHeight="1">
      <c r="B15" s="150" t="s">
        <v>47</v>
      </c>
      <c r="C15" s="151"/>
      <c r="D15" s="151"/>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
    </row>
    <row r="16" spans="2:29" s="5" customFormat="1" ht="9.75" customHeight="1">
      <c r="B16" s="14"/>
      <c r="AC16" s="15"/>
    </row>
    <row r="17" spans="2:29" s="5" customFormat="1" ht="28.5" customHeight="1">
      <c r="B17" s="170" t="s">
        <v>15</v>
      </c>
      <c r="C17" s="86"/>
      <c r="D17" s="7"/>
      <c r="E17" s="7"/>
      <c r="F17" s="37" t="s">
        <v>14</v>
      </c>
      <c r="G17" s="126"/>
      <c r="H17" s="127"/>
      <c r="I17" s="127"/>
      <c r="J17" s="127"/>
      <c r="K17" s="127"/>
      <c r="L17" s="127"/>
      <c r="M17" s="127"/>
      <c r="N17" s="127"/>
      <c r="O17" s="127"/>
      <c r="P17" s="127"/>
      <c r="Q17" s="127"/>
      <c r="R17" s="127"/>
      <c r="S17" s="127"/>
      <c r="T17" s="127"/>
      <c r="U17" s="127"/>
      <c r="V17" s="127"/>
      <c r="W17" s="127"/>
      <c r="X17" s="127"/>
      <c r="Y17" s="127"/>
      <c r="Z17" s="127"/>
      <c r="AA17" s="127"/>
      <c r="AB17" s="127"/>
      <c r="AC17" s="128"/>
    </row>
    <row r="18" spans="2:42" s="51" customFormat="1" ht="18" customHeight="1">
      <c r="B18" s="82" t="s">
        <v>40</v>
      </c>
      <c r="C18" s="41"/>
      <c r="D18" s="56"/>
      <c r="E18" s="57"/>
      <c r="F18" s="57"/>
      <c r="G18" s="57"/>
      <c r="H18" s="57"/>
      <c r="I18" s="57" t="s">
        <v>48</v>
      </c>
      <c r="J18" s="57"/>
      <c r="K18" s="57"/>
      <c r="L18" s="57"/>
      <c r="M18" s="57"/>
      <c r="N18" s="58"/>
      <c r="O18" s="131" t="s">
        <v>43</v>
      </c>
      <c r="P18" s="132"/>
      <c r="Q18" s="132"/>
      <c r="R18" s="132"/>
      <c r="S18" s="132"/>
      <c r="T18" s="132"/>
      <c r="U18" s="134" t="s">
        <v>19</v>
      </c>
      <c r="V18" s="135"/>
      <c r="W18" s="136"/>
      <c r="X18" s="137" t="s">
        <v>41</v>
      </c>
      <c r="Y18" s="132"/>
      <c r="Z18" s="132"/>
      <c r="AA18" s="132"/>
      <c r="AB18" s="132"/>
      <c r="AC18" s="138"/>
      <c r="AP18" s="52"/>
    </row>
    <row r="19" spans="2:29" s="51" customFormat="1" ht="28.5" customHeight="1">
      <c r="B19" s="83"/>
      <c r="C19" s="66" t="s">
        <v>26</v>
      </c>
      <c r="D19" s="70"/>
      <c r="E19" s="71"/>
      <c r="F19" s="71"/>
      <c r="G19" s="71"/>
      <c r="H19" s="71"/>
      <c r="I19" s="71"/>
      <c r="J19" s="71"/>
      <c r="K19" s="71"/>
      <c r="L19" s="71"/>
      <c r="M19" s="71"/>
      <c r="N19" s="72"/>
      <c r="O19" s="69"/>
      <c r="P19" s="69"/>
      <c r="Q19" s="69"/>
      <c r="R19" s="69"/>
      <c r="S19" s="69"/>
      <c r="T19" s="62" t="s">
        <v>44</v>
      </c>
      <c r="U19" s="76"/>
      <c r="V19" s="77"/>
      <c r="W19" s="59" t="s">
        <v>42</v>
      </c>
      <c r="X19" s="68"/>
      <c r="Y19" s="69"/>
      <c r="Z19" s="69"/>
      <c r="AA19" s="69"/>
      <c r="AB19" s="69"/>
      <c r="AC19" s="63" t="s">
        <v>20</v>
      </c>
    </row>
    <row r="20" spans="2:41" s="51" customFormat="1" ht="28.5" customHeight="1">
      <c r="B20" s="83"/>
      <c r="C20" s="67"/>
      <c r="D20" s="73"/>
      <c r="E20" s="74"/>
      <c r="F20" s="74"/>
      <c r="G20" s="74"/>
      <c r="H20" s="74"/>
      <c r="I20" s="74"/>
      <c r="J20" s="74"/>
      <c r="K20" s="74"/>
      <c r="L20" s="74"/>
      <c r="M20" s="74"/>
      <c r="N20" s="75"/>
      <c r="O20" s="78"/>
      <c r="P20" s="78"/>
      <c r="Q20" s="78"/>
      <c r="R20" s="78"/>
      <c r="S20" s="78"/>
      <c r="T20" s="64" t="s">
        <v>44</v>
      </c>
      <c r="U20" s="79"/>
      <c r="V20" s="80"/>
      <c r="W20" s="60" t="s">
        <v>42</v>
      </c>
      <c r="X20" s="81"/>
      <c r="Y20" s="78"/>
      <c r="Z20" s="78"/>
      <c r="AA20" s="78"/>
      <c r="AB20" s="78"/>
      <c r="AC20" s="65" t="s">
        <v>20</v>
      </c>
      <c r="AO20" s="52"/>
    </row>
    <row r="21" spans="2:36" s="51" customFormat="1" ht="28.5" customHeight="1">
      <c r="B21" s="83"/>
      <c r="C21" s="66" t="s">
        <v>25</v>
      </c>
      <c r="D21" s="70"/>
      <c r="E21" s="71"/>
      <c r="F21" s="71"/>
      <c r="G21" s="71"/>
      <c r="H21" s="71"/>
      <c r="I21" s="71"/>
      <c r="J21" s="71"/>
      <c r="K21" s="71"/>
      <c r="L21" s="71"/>
      <c r="M21" s="71"/>
      <c r="N21" s="72"/>
      <c r="O21" s="69"/>
      <c r="P21" s="69"/>
      <c r="Q21" s="69"/>
      <c r="R21" s="69"/>
      <c r="S21" s="69"/>
      <c r="T21" s="62" t="s">
        <v>44</v>
      </c>
      <c r="U21" s="76"/>
      <c r="V21" s="77"/>
      <c r="W21" s="59" t="s">
        <v>42</v>
      </c>
      <c r="X21" s="68"/>
      <c r="Y21" s="69"/>
      <c r="Z21" s="69"/>
      <c r="AA21" s="69"/>
      <c r="AB21" s="69"/>
      <c r="AC21" s="63" t="s">
        <v>20</v>
      </c>
      <c r="AJ21" s="50"/>
    </row>
    <row r="22" spans="2:36" s="51" customFormat="1" ht="28.5" customHeight="1">
      <c r="B22" s="84"/>
      <c r="C22" s="67"/>
      <c r="D22" s="73"/>
      <c r="E22" s="74"/>
      <c r="F22" s="74"/>
      <c r="G22" s="74"/>
      <c r="H22" s="74"/>
      <c r="I22" s="74"/>
      <c r="J22" s="74"/>
      <c r="K22" s="74"/>
      <c r="L22" s="74"/>
      <c r="M22" s="74"/>
      <c r="N22" s="75"/>
      <c r="O22" s="78"/>
      <c r="P22" s="78"/>
      <c r="Q22" s="78"/>
      <c r="R22" s="78"/>
      <c r="S22" s="78"/>
      <c r="T22" s="64" t="s">
        <v>44</v>
      </c>
      <c r="U22" s="79"/>
      <c r="V22" s="80"/>
      <c r="W22" s="60" t="s">
        <v>42</v>
      </c>
      <c r="X22" s="81"/>
      <c r="Y22" s="78"/>
      <c r="Z22" s="78"/>
      <c r="AA22" s="78"/>
      <c r="AB22" s="78"/>
      <c r="AC22" s="65" t="s">
        <v>20</v>
      </c>
      <c r="AJ22" s="50"/>
    </row>
    <row r="23" spans="2:41" s="5" customFormat="1" ht="28.5" customHeight="1">
      <c r="B23" s="92" t="s">
        <v>27</v>
      </c>
      <c r="C23" s="93"/>
      <c r="D23" s="161"/>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3"/>
      <c r="AE23" s="24"/>
      <c r="AF23" s="24"/>
      <c r="AH23" s="5" t="s">
        <v>35</v>
      </c>
      <c r="AI23" s="5" t="s">
        <v>34</v>
      </c>
      <c r="AJ23" s="5" t="s">
        <v>36</v>
      </c>
      <c r="AK23" s="5" t="s">
        <v>33</v>
      </c>
      <c r="AL23" s="5" t="s">
        <v>32</v>
      </c>
      <c r="AM23" s="5" t="s">
        <v>31</v>
      </c>
      <c r="AN23" s="24"/>
      <c r="AO23" s="24"/>
    </row>
    <row r="24" spans="2:41" s="24" customFormat="1" ht="28.5" customHeight="1">
      <c r="B24" s="84"/>
      <c r="C24" s="94"/>
      <c r="D24" s="145"/>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7"/>
      <c r="AE24" s="5" t="s">
        <v>26</v>
      </c>
      <c r="AF24" s="50">
        <f>IF(X19="","",IF(X19/2&gt;30000,30000,ROUNDDOWN(X19/2,-3))*U19)</f>
      </c>
      <c r="AG24" s="50">
        <f>SUM(AF24:AF25)</f>
        <v>0</v>
      </c>
      <c r="AH24" s="50">
        <f>IF(AG24=0,"",IF(AG24&gt;99999,ROUNDDOWN(AG24,-5)/100000,""))</f>
      </c>
      <c r="AI24" s="50">
        <f>IF(AG24=0,"",IF(AG24&gt;9999,(AI25-AH25)/10000,""))</f>
      </c>
      <c r="AJ24" s="50">
        <f>IF(AG24=0,"",IF(AG24&gt;999,(AJ25-AI25)/1000,""))</f>
      </c>
      <c r="AK24" s="50">
        <f>IF(AG24=0,"",IF(AG24&gt;99,(AK25-AJ25)/100,""))</f>
      </c>
      <c r="AL24" s="50">
        <f>IF(AG24=0,"",IF(AG24&gt;9,(AL25-AK25)/10,""))</f>
      </c>
      <c r="AM24" s="50">
        <f>IF(AG24=0,"",IF(AG24&gt;0,(AM25-AL25),""))</f>
      </c>
      <c r="AN24" s="5"/>
      <c r="AO24" s="5"/>
    </row>
    <row r="25" spans="2:41" s="5" customFormat="1" ht="36" customHeight="1">
      <c r="B25" s="87" t="s">
        <v>49</v>
      </c>
      <c r="C25" s="86"/>
      <c r="D25" s="7"/>
      <c r="E25" s="7"/>
      <c r="F25" s="7"/>
      <c r="G25" s="7"/>
      <c r="H25" s="7"/>
      <c r="I25" s="89">
        <f>IF(SUM(AG24)=0,"",IF(AG24&gt;99999,"￥",""))</f>
      </c>
      <c r="J25" s="89"/>
      <c r="K25" s="148"/>
      <c r="L25" s="88">
        <f>IF(SUM(AG24)=0,"",IF(AG24&gt;99999,AH24,IF(AG24&gt;9999,"￥","")))</f>
      </c>
      <c r="M25" s="89"/>
      <c r="N25" s="90"/>
      <c r="O25" s="89">
        <f>IF(SUM(AG24)=0,"",IF(AG24&gt;9999,AI24,IF(AG24&gt;999,"￥","")))</f>
      </c>
      <c r="P25" s="89"/>
      <c r="Q25" s="89"/>
      <c r="R25" s="122">
        <f>IF(SUM(AG24)=0,"",IF(AG24&gt;999,AJ24,IF(AG24&gt;99,"￥","")))</f>
      </c>
      <c r="S25" s="89"/>
      <c r="T25" s="148"/>
      <c r="U25" s="89">
        <f>IF(SUM(AG24)=0,"",IF(AG24&gt;99,AK24,IF(AG24&gt;9,"￥","")))</f>
      </c>
      <c r="V25" s="89"/>
      <c r="W25" s="89"/>
      <c r="X25" s="122">
        <f>IF(SUM(AG24)=0,"",IF(AG24&gt;9,AL24,IF(AG24&gt;0,"￥","")))</f>
      </c>
      <c r="Y25" s="89"/>
      <c r="Z25" s="90"/>
      <c r="AA25" s="89">
        <f>IF(AG24=0,"",AM24)</f>
      </c>
      <c r="AB25" s="89"/>
      <c r="AC25" s="164"/>
      <c r="AE25" s="51"/>
      <c r="AF25" s="50">
        <f>IF(X20="","",IF(X20/2&gt;30000,30000,ROUNDDOWN(X20/2,-3))*U20)</f>
      </c>
      <c r="AG25" s="51"/>
      <c r="AH25" s="50">
        <f>ROUNDDOWN(AG24,-5)</f>
        <v>0</v>
      </c>
      <c r="AI25" s="52">
        <f>ROUNDDOWN(AG24,-4)</f>
        <v>0</v>
      </c>
      <c r="AJ25" s="52">
        <f>ROUNDDOWN(AG24,-3)</f>
        <v>0</v>
      </c>
      <c r="AK25" s="52">
        <f>ROUNDDOWN(AG24,-2)</f>
        <v>0</v>
      </c>
      <c r="AL25" s="52">
        <f>ROUNDDOWN(AG24,-1)</f>
        <v>0</v>
      </c>
      <c r="AM25" s="52">
        <f>AG24</f>
        <v>0</v>
      </c>
      <c r="AN25" s="51"/>
      <c r="AO25" s="51"/>
    </row>
    <row r="26" spans="2:40" s="24" customFormat="1" ht="36" customHeight="1">
      <c r="B26" s="87" t="s">
        <v>29</v>
      </c>
      <c r="C26" s="91"/>
      <c r="D26" s="7"/>
      <c r="E26" s="36"/>
      <c r="F26" s="36"/>
      <c r="G26" s="36"/>
      <c r="H26" s="36"/>
      <c r="I26" s="89">
        <f>IF(SUM(AG26)=0,"",IF(AG26&gt;99999,"￥",""))</f>
      </c>
      <c r="J26" s="89"/>
      <c r="K26" s="148"/>
      <c r="L26" s="88">
        <f>IF(SUM(AG26)=0,"",IF(AG26&gt;99999,AH26,IF(AG26&gt;9999,"￥","")))</f>
      </c>
      <c r="M26" s="89"/>
      <c r="N26" s="90"/>
      <c r="O26" s="89">
        <f>IF(SUM(AG26)=0,"",IF(AG26&gt;9999,AI26,IF(AG26&gt;999,"￥","")))</f>
      </c>
      <c r="P26" s="89"/>
      <c r="Q26" s="89"/>
      <c r="R26" s="122">
        <f>IF(SUM(AG26)=0,"",IF(AG26&gt;999,AJ26,IF(AG26&gt;99,"￥","")))</f>
      </c>
      <c r="S26" s="89"/>
      <c r="T26" s="148"/>
      <c r="U26" s="89">
        <f>IF(SUM(AG26)=0,"",IF(AG26&gt;99,AK26,IF(AG26&gt;9,"￥","")))</f>
      </c>
      <c r="V26" s="89"/>
      <c r="W26" s="89"/>
      <c r="X26" s="122">
        <f>IF(SUM(AG26)=0,"",IF(AG26&gt;9,AL26,IF(AG26&gt;0,"￥","")))</f>
      </c>
      <c r="Y26" s="89"/>
      <c r="Z26" s="90"/>
      <c r="AA26" s="89">
        <f>IF(AG26=0,"",AM26)</f>
      </c>
      <c r="AB26" s="89"/>
      <c r="AC26" s="164"/>
      <c r="AE26" s="5" t="s">
        <v>25</v>
      </c>
      <c r="AF26" s="50">
        <f>IF(X21="","",IF(X21/2&gt;30000,30000,ROUNDDOWN(X21/2,-3))*U21)</f>
      </c>
      <c r="AG26" s="50">
        <f>SUM(AF26:AF27)</f>
        <v>0</v>
      </c>
      <c r="AH26" s="50">
        <f>IF(AG26=0,"",IF(AG26&gt;99999,ROUNDDOWN(AG26,-5)/100000,""))</f>
      </c>
      <c r="AI26" s="50">
        <f>IF(AG26=0,"",IF(AG26&gt;9999,(AI27-AH27)/10000,""))</f>
      </c>
      <c r="AJ26" s="50">
        <f>IF(AG26=0,"",IF(AG26&gt;999,(AJ27-AI27)/1000,""))</f>
      </c>
      <c r="AK26" s="50">
        <f>IF(AG26=0,"",IF(AG26&gt;99,(AK27-AJ27)/100,""))</f>
      </c>
      <c r="AL26" s="50">
        <f>IF(AG26=0,"",IF(AG26&gt;9,(AL27-AK27)/10,""))</f>
      </c>
      <c r="AM26" s="50">
        <f>IF(AG26=0,"",IF(AG26&gt;0,(AM27-AL27),""))</f>
      </c>
      <c r="AN26" s="51"/>
    </row>
    <row r="27" spans="2:40" s="24" customFormat="1" ht="28.5" customHeight="1">
      <c r="B27" s="92" t="s">
        <v>4</v>
      </c>
      <c r="C27" s="93"/>
      <c r="D27" s="8"/>
      <c r="E27" s="3"/>
      <c r="F27" s="35"/>
      <c r="G27" s="35"/>
      <c r="H27" s="35"/>
      <c r="I27" s="44"/>
      <c r="J27" s="44"/>
      <c r="K27" s="44"/>
      <c r="L27" s="35"/>
      <c r="M27" s="8"/>
      <c r="N27" s="3"/>
      <c r="O27" s="3"/>
      <c r="P27" s="3"/>
      <c r="Q27" s="44"/>
      <c r="R27" s="3"/>
      <c r="S27" s="3"/>
      <c r="T27" s="3"/>
      <c r="U27" s="3"/>
      <c r="V27" s="3"/>
      <c r="W27" s="3"/>
      <c r="X27" s="3"/>
      <c r="Y27" s="3"/>
      <c r="Z27" s="3"/>
      <c r="AA27" s="3"/>
      <c r="AB27" s="3"/>
      <c r="AC27" s="42"/>
      <c r="AE27" s="51"/>
      <c r="AF27" s="50">
        <f>IF(X22="","",IF(X22/2&gt;30000,30000,ROUNDDOWN(X22/2,-3))*U22)</f>
      </c>
      <c r="AG27" s="51"/>
      <c r="AH27" s="50">
        <f>ROUNDDOWN(AG26,-5)</f>
        <v>0</v>
      </c>
      <c r="AI27" s="52">
        <f>ROUNDDOWN(AG26,-4)</f>
        <v>0</v>
      </c>
      <c r="AJ27" s="52">
        <f>ROUNDDOWN(AG26,-3)</f>
        <v>0</v>
      </c>
      <c r="AK27" s="52">
        <f>ROUNDDOWN(AG26,-2)</f>
        <v>0</v>
      </c>
      <c r="AL27" s="52">
        <f>ROUNDDOWN(AG26,-1)</f>
        <v>0</v>
      </c>
      <c r="AM27" s="52">
        <f>AG26</f>
        <v>0</v>
      </c>
      <c r="AN27" s="51"/>
    </row>
    <row r="28" spans="2:40" s="24" customFormat="1" ht="28.5" customHeight="1" thickBot="1">
      <c r="B28" s="157"/>
      <c r="C28" s="103"/>
      <c r="D28" s="16"/>
      <c r="E28" s="38"/>
      <c r="F28" s="54"/>
      <c r="G28" s="54"/>
      <c r="H28" s="54"/>
      <c r="I28" s="55"/>
      <c r="J28" s="55"/>
      <c r="K28" s="55"/>
      <c r="L28" s="54"/>
      <c r="M28" s="16"/>
      <c r="N28" s="38"/>
      <c r="O28" s="38"/>
      <c r="P28" s="38"/>
      <c r="Q28" s="55"/>
      <c r="R28" s="38"/>
      <c r="S28" s="38"/>
      <c r="T28" s="38"/>
      <c r="U28" s="38"/>
      <c r="V28" s="38"/>
      <c r="W28" s="38"/>
      <c r="X28" s="38"/>
      <c r="Y28" s="38"/>
      <c r="Z28" s="38"/>
      <c r="AA28" s="38"/>
      <c r="AB28" s="38"/>
      <c r="AC28" s="39"/>
      <c r="AE28" s="51"/>
      <c r="AG28" s="51"/>
      <c r="AH28" s="51"/>
      <c r="AI28" s="51"/>
      <c r="AJ28" s="51"/>
      <c r="AK28" s="50"/>
      <c r="AL28" s="52"/>
      <c r="AM28" s="52"/>
      <c r="AN28" s="52"/>
    </row>
    <row r="29" spans="2:29" s="5" customFormat="1" ht="27" customHeight="1">
      <c r="B29" s="171" t="s">
        <v>22</v>
      </c>
      <c r="C29" s="94"/>
      <c r="D29" s="158" t="s">
        <v>18</v>
      </c>
      <c r="E29" s="159"/>
      <c r="F29" s="159"/>
      <c r="G29" s="159"/>
      <c r="H29" s="159"/>
      <c r="I29" s="159"/>
      <c r="J29" s="159"/>
      <c r="K29" s="159"/>
      <c r="L29" s="159"/>
      <c r="M29" s="160"/>
      <c r="N29" s="172" t="s">
        <v>23</v>
      </c>
      <c r="O29" s="173"/>
      <c r="P29" s="173"/>
      <c r="Q29" s="173"/>
      <c r="R29" s="173"/>
      <c r="S29" s="94"/>
      <c r="T29" s="33"/>
      <c r="U29" s="46" t="s">
        <v>5</v>
      </c>
      <c r="V29" s="149"/>
      <c r="W29" s="149"/>
      <c r="X29" s="149"/>
      <c r="Y29" s="149"/>
      <c r="Z29" s="149"/>
      <c r="AA29" s="149"/>
      <c r="AB29" s="46" t="s">
        <v>6</v>
      </c>
      <c r="AC29" s="34"/>
    </row>
    <row r="30" spans="2:29" s="24" customFormat="1" ht="27" customHeight="1">
      <c r="B30" s="95" t="s">
        <v>38</v>
      </c>
      <c r="C30" s="93"/>
      <c r="D30" s="45" t="s">
        <v>11</v>
      </c>
      <c r="E30" s="3" t="s">
        <v>28</v>
      </c>
      <c r="F30" s="3"/>
      <c r="G30" s="3"/>
      <c r="H30" s="3"/>
      <c r="I30" s="47"/>
      <c r="J30" s="3"/>
      <c r="K30" s="45" t="s">
        <v>11</v>
      </c>
      <c r="L30" s="3" t="s">
        <v>37</v>
      </c>
      <c r="M30" s="3"/>
      <c r="N30" s="3"/>
      <c r="O30" s="174"/>
      <c r="P30" s="174"/>
      <c r="Q30" s="174"/>
      <c r="R30" s="174"/>
      <c r="S30" s="174"/>
      <c r="T30" s="174"/>
      <c r="U30" s="174"/>
      <c r="V30" s="174"/>
      <c r="W30" s="174"/>
      <c r="X30" s="174"/>
      <c r="Y30" s="174"/>
      <c r="Z30" s="174"/>
      <c r="AA30" s="174"/>
      <c r="AB30" s="174"/>
      <c r="AC30" s="43" t="s">
        <v>21</v>
      </c>
    </row>
    <row r="31" spans="2:29" s="24" customFormat="1" ht="36" customHeight="1">
      <c r="B31" s="85" t="s">
        <v>50</v>
      </c>
      <c r="C31" s="86"/>
      <c r="D31" s="61"/>
      <c r="E31" s="36"/>
      <c r="F31" s="36"/>
      <c r="G31" s="36"/>
      <c r="H31" s="36"/>
      <c r="I31" s="97">
        <f>IF(AI30&gt;99999,"￥","")</f>
      </c>
      <c r="J31" s="97"/>
      <c r="K31" s="140"/>
      <c r="L31" s="96"/>
      <c r="M31" s="97"/>
      <c r="N31" s="98"/>
      <c r="O31" s="97"/>
      <c r="P31" s="97"/>
      <c r="Q31" s="97"/>
      <c r="R31" s="139"/>
      <c r="S31" s="97"/>
      <c r="T31" s="140"/>
      <c r="U31" s="97"/>
      <c r="V31" s="97"/>
      <c r="W31" s="97"/>
      <c r="X31" s="139"/>
      <c r="Y31" s="97"/>
      <c r="Z31" s="98"/>
      <c r="AA31" s="139"/>
      <c r="AB31" s="97"/>
      <c r="AC31" s="140"/>
    </row>
    <row r="32" spans="2:29" s="4" customFormat="1" ht="54" customHeight="1">
      <c r="B32" s="153" t="s">
        <v>24</v>
      </c>
      <c r="C32" s="91"/>
      <c r="D32" s="154"/>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6"/>
    </row>
    <row r="33" spans="2:29" s="4" customFormat="1" ht="18" customHeight="1">
      <c r="B33" s="8" t="s">
        <v>30</v>
      </c>
      <c r="C33" s="3"/>
      <c r="D33" s="8"/>
      <c r="E33" s="3"/>
      <c r="F33" s="3"/>
      <c r="G33" s="3"/>
      <c r="H33" s="3"/>
      <c r="I33" s="3"/>
      <c r="J33" s="3"/>
      <c r="K33" s="3"/>
      <c r="L33" s="3"/>
      <c r="M33" s="3"/>
      <c r="N33" s="3"/>
      <c r="O33" s="3"/>
      <c r="P33" s="3"/>
      <c r="Q33" s="3"/>
      <c r="R33" s="3"/>
      <c r="S33" s="3"/>
      <c r="T33" s="3"/>
      <c r="U33" s="3"/>
      <c r="V33" s="3"/>
      <c r="W33" s="3"/>
      <c r="X33" s="3"/>
      <c r="Y33" s="3"/>
      <c r="Z33" s="3"/>
      <c r="AA33" s="3"/>
      <c r="AB33" s="3"/>
      <c r="AC33" s="3"/>
    </row>
    <row r="34" s="4" customFormat="1" ht="18" customHeight="1"/>
    <row r="35" s="4" customFormat="1" ht="18" customHeight="1"/>
    <row r="36" s="4" customFormat="1" ht="18" customHeight="1"/>
    <row r="37" s="4" customFormat="1" ht="18" customHeight="1"/>
    <row r="38" spans="2:3" s="4" customFormat="1" ht="18" customHeight="1">
      <c r="B38" s="5"/>
      <c r="C38" s="5"/>
    </row>
    <row r="39" s="4" customFormat="1" ht="18" customHeight="1"/>
    <row r="40" s="4" customFormat="1" ht="18" customHeight="1"/>
    <row r="41" s="4" customFormat="1" ht="18" customHeight="1"/>
    <row r="42" s="4" customFormat="1" ht="18" customHeight="1"/>
    <row r="43" s="4" customFormat="1" ht="18" customHeight="1"/>
    <row r="44" s="4" customFormat="1" ht="18" customHeight="1"/>
    <row r="45" s="4" customFormat="1" ht="18" customHeight="1"/>
    <row r="46" s="4" customFormat="1" ht="18" customHeight="1"/>
    <row r="47" s="4" customFormat="1" ht="18" customHeight="1"/>
    <row r="48" s="4" customFormat="1" ht="18" customHeight="1"/>
    <row r="49" spans="2:29" ht="13.5">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row>
    <row r="50" spans="2:29" ht="13.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row>
    <row r="51" spans="2:3" ht="13.5">
      <c r="B51" s="4"/>
      <c r="C51" s="4"/>
    </row>
    <row r="52" spans="2:3" ht="13.5">
      <c r="B52" s="4"/>
      <c r="C52" s="4"/>
    </row>
    <row r="53" spans="2:3" ht="13.5">
      <c r="B53" s="4"/>
      <c r="C53" s="4"/>
    </row>
    <row r="54" spans="2:3" ht="13.5">
      <c r="B54" s="4"/>
      <c r="C54" s="4"/>
    </row>
    <row r="55" spans="2:3" ht="13.5">
      <c r="B55" s="4"/>
      <c r="C55" s="4"/>
    </row>
    <row r="56" spans="2:3" ht="13.5">
      <c r="B56" s="4"/>
      <c r="C56" s="4"/>
    </row>
  </sheetData>
  <sheetProtection/>
  <mergeCells count="85">
    <mergeCell ref="O31:Q31"/>
    <mergeCell ref="R31:T31"/>
    <mergeCell ref="U31:W31"/>
    <mergeCell ref="B3:J6"/>
    <mergeCell ref="B17:C17"/>
    <mergeCell ref="O25:Q25"/>
    <mergeCell ref="R25:T25"/>
    <mergeCell ref="B29:C29"/>
    <mergeCell ref="N29:S29"/>
    <mergeCell ref="O30:AB30"/>
    <mergeCell ref="X26:Z26"/>
    <mergeCell ref="D23:AC23"/>
    <mergeCell ref="AA25:AC25"/>
    <mergeCell ref="O22:S22"/>
    <mergeCell ref="U22:V22"/>
    <mergeCell ref="X22:AB22"/>
    <mergeCell ref="AA26:AC26"/>
    <mergeCell ref="B32:C32"/>
    <mergeCell ref="L25:N25"/>
    <mergeCell ref="O26:Q26"/>
    <mergeCell ref="R26:T26"/>
    <mergeCell ref="U26:W26"/>
    <mergeCell ref="D32:AC32"/>
    <mergeCell ref="AA31:AC31"/>
    <mergeCell ref="B27:C28"/>
    <mergeCell ref="I26:K26"/>
    <mergeCell ref="D29:M29"/>
    <mergeCell ref="X31:Z31"/>
    <mergeCell ref="I31:K31"/>
    <mergeCell ref="M10:O10"/>
    <mergeCell ref="P10:AB10"/>
    <mergeCell ref="M11:O11"/>
    <mergeCell ref="D24:AC24"/>
    <mergeCell ref="U25:W25"/>
    <mergeCell ref="I25:K25"/>
    <mergeCell ref="V29:AA29"/>
    <mergeCell ref="B15:AB15"/>
    <mergeCell ref="G17:AC17"/>
    <mergeCell ref="I10:K13"/>
    <mergeCell ref="O18:T18"/>
    <mergeCell ref="O21:S21"/>
    <mergeCell ref="P11:AB11"/>
    <mergeCell ref="D21:N21"/>
    <mergeCell ref="U18:W18"/>
    <mergeCell ref="X18:AC18"/>
    <mergeCell ref="O19:S19"/>
    <mergeCell ref="X19:AB19"/>
    <mergeCell ref="AB3:AB4"/>
    <mergeCell ref="M12:O12"/>
    <mergeCell ref="P12:AA12"/>
    <mergeCell ref="X25:Z25"/>
    <mergeCell ref="M13:O13"/>
    <mergeCell ref="P13:S13"/>
    <mergeCell ref="U13:W13"/>
    <mergeCell ref="S3:U4"/>
    <mergeCell ref="U21:V21"/>
    <mergeCell ref="Y13:AB13"/>
    <mergeCell ref="AC3:AC4"/>
    <mergeCell ref="V5:W5"/>
    <mergeCell ref="V6:W6"/>
    <mergeCell ref="U7:AB7"/>
    <mergeCell ref="P3:R4"/>
    <mergeCell ref="V3:W4"/>
    <mergeCell ref="X3:X4"/>
    <mergeCell ref="Y3:Y4"/>
    <mergeCell ref="Z3:Z4"/>
    <mergeCell ref="AA3:AA4"/>
    <mergeCell ref="B18:B22"/>
    <mergeCell ref="D22:N22"/>
    <mergeCell ref="B31:C31"/>
    <mergeCell ref="B25:C25"/>
    <mergeCell ref="L26:N26"/>
    <mergeCell ref="B26:C26"/>
    <mergeCell ref="B23:C24"/>
    <mergeCell ref="B30:C30"/>
    <mergeCell ref="L31:N31"/>
    <mergeCell ref="C19:C20"/>
    <mergeCell ref="C21:C22"/>
    <mergeCell ref="X21:AB21"/>
    <mergeCell ref="D19:N19"/>
    <mergeCell ref="D20:N20"/>
    <mergeCell ref="U19:V19"/>
    <mergeCell ref="O20:S20"/>
    <mergeCell ref="U20:V20"/>
    <mergeCell ref="X20:AB20"/>
  </mergeCells>
  <dataValidations count="2">
    <dataValidation type="list" allowBlank="1" showInputMessage="1" showErrorMessage="1" sqref="D30 K30">
      <formula1>"□,■"</formula1>
    </dataValidation>
    <dataValidation allowBlank="1" showInputMessage="1" showErrorMessage="1" imeMode="off" sqref="U13:W13 T7 P13:S13 Y13:AB13"/>
  </dataValidations>
  <printOptions horizontalCentered="1"/>
  <pageMargins left="0.9055118110236221" right="0.9055118110236221" top="0.5905511811023623" bottom="0.5905511811023623" header="0.5118110236220472" footer="0.31496062992125984"/>
  <pageSetup firstPageNumber="91" useFirstPageNumber="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13941</dc:creator>
  <cp:keywords/>
  <dc:description/>
  <cp:lastModifiedBy>大和市役所</cp:lastModifiedBy>
  <cp:lastPrinted>2009-11-16T05:21:23Z</cp:lastPrinted>
  <dcterms:created xsi:type="dcterms:W3CDTF">2006-11-16T01:47:19Z</dcterms:created>
  <dcterms:modified xsi:type="dcterms:W3CDTF">2023-12-27T01:40:00Z</dcterms:modified>
  <cp:category/>
  <cp:version/>
  <cp:contentType/>
  <cp:contentStatus/>
</cp:coreProperties>
</file>