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2110-0053d\d\01本庁各担当\01-2事業者指導係\21　事業者指導(事務）\21_物価高騰対策関係\01.下期　令和５年度　大和市高齢者施設等物価高騰対応支援金支給実施要綱\03.様式の起案\02.様式設定\HP貼り付け用\"/>
    </mc:Choice>
  </mc:AlternateContent>
  <bookViews>
    <workbookView xWindow="0" yWindow="0" windowWidth="17925" windowHeight="6645" tabRatio="869"/>
  </bookViews>
  <sheets>
    <sheet name="入力シート①" sheetId="34" r:id="rId1"/>
    <sheet name="入力シート① (記入例)" sheetId="39" r:id="rId2"/>
    <sheet name="入力シート②" sheetId="29" r:id="rId3"/>
    <sheet name="第１号様式　申請書" sheetId="20" r:id="rId4"/>
    <sheet name="第４号様式　請求書" sheetId="33" r:id="rId5"/>
    <sheet name="債権者集合貼り付け用" sheetId="38" state="hidden" r:id="rId6"/>
    <sheet name="債権者集合貼り付け用（予備）" sheetId="36" state="hidden" r:id="rId7"/>
    <sheet name="検証用シート" sheetId="37" state="hidden" r:id="rId8"/>
    <sheet name="リスト" sheetId="32" state="hidden" r:id="rId9"/>
    <sheet name="預金種別" sheetId="35" state="hidden" r:id="rId10"/>
  </sheets>
  <externalReferences>
    <externalReference r:id="rId11"/>
  </externalReferences>
  <definedNames>
    <definedName name="_xlnm._FilterDatabase" localSheetId="2" hidden="1">入力シート②!$D$1:$D$42</definedName>
    <definedName name="_xlnm.Print_Area" localSheetId="5">債権者集合貼り付け用!$B$1:$Q$14</definedName>
    <definedName name="_xlnm.Print_Area" localSheetId="6">'債権者集合貼り付け用（予備）'!$B$1:$Q$16</definedName>
    <definedName name="_xlnm.Print_Area" localSheetId="3">'第１号様式　申請書'!$A$1:$AM$33</definedName>
    <definedName name="_xlnm.Print_Area" localSheetId="4">'第４号様式　請求書'!$A$1:$J$48</definedName>
    <definedName name="_xlnm.Print_Area" localSheetId="0">入力シート①!$C$1:$I$26</definedName>
    <definedName name="_xlnm.Print_Area" localSheetId="1">'入力シート① (記入例)'!$C$1:$I$26</definedName>
    <definedName name="_xlnm.Print_Area" localSheetId="2">入力シート②!$A$1:$M$31</definedName>
  </definedNames>
  <calcPr calcId="162913"/>
</workbook>
</file>

<file path=xl/calcChain.xml><?xml version="1.0" encoding="utf-8"?>
<calcChain xmlns="http://schemas.openxmlformats.org/spreadsheetml/2006/main">
  <c r="C47" i="33" l="1"/>
  <c r="C46" i="33"/>
  <c r="B45" i="33"/>
  <c r="B44" i="33"/>
  <c r="F8" i="33" l="1"/>
  <c r="F9" i="33"/>
  <c r="C12" i="37" l="1"/>
  <c r="D3" i="38" l="1"/>
  <c r="K9" i="20" l="1"/>
  <c r="B4" i="37" l="1"/>
  <c r="B5" i="37"/>
  <c r="B6" i="37"/>
  <c r="B7" i="37"/>
  <c r="B8" i="37"/>
  <c r="B9" i="37"/>
  <c r="B10" i="37"/>
  <c r="B11" i="37"/>
  <c r="B12" i="37"/>
  <c r="B13" i="37"/>
  <c r="B14" i="37"/>
  <c r="B15" i="37"/>
  <c r="B16" i="37"/>
  <c r="B17" i="37"/>
  <c r="B18" i="37"/>
  <c r="B19" i="37"/>
  <c r="B20" i="37"/>
  <c r="B21" i="37"/>
  <c r="B22" i="37"/>
  <c r="B23" i="37"/>
  <c r="B24" i="37"/>
  <c r="B25" i="37"/>
  <c r="B26" i="37"/>
  <c r="B27" i="37"/>
  <c r="B28" i="37"/>
  <c r="B29" i="37"/>
  <c r="B30" i="37"/>
  <c r="E30" i="37" s="1"/>
  <c r="B31" i="37"/>
  <c r="E31" i="37" s="1"/>
  <c r="B32" i="37"/>
  <c r="E32" i="37" s="1"/>
  <c r="B33" i="37"/>
  <c r="E33" i="37" s="1"/>
  <c r="B34" i="37"/>
  <c r="E34" i="37" s="1"/>
  <c r="B35" i="37"/>
  <c r="E35" i="37" s="1"/>
  <c r="B36" i="37"/>
  <c r="E36" i="37" s="1"/>
  <c r="B37" i="37"/>
  <c r="E37" i="37" s="1"/>
  <c r="B38" i="37"/>
  <c r="E38" i="37" s="1"/>
  <c r="B39" i="37"/>
  <c r="E39" i="37" s="1"/>
  <c r="B40" i="37"/>
  <c r="E40" i="37" s="1"/>
  <c r="B41" i="37"/>
  <c r="E41" i="37" s="1"/>
  <c r="B42" i="37"/>
  <c r="E42" i="37" s="1"/>
  <c r="B43" i="37"/>
  <c r="E43" i="37" s="1"/>
  <c r="B44" i="37"/>
  <c r="E44" i="37" s="1"/>
  <c r="B45" i="37"/>
  <c r="E45" i="37" s="1"/>
  <c r="B46" i="37"/>
  <c r="E46" i="37" s="1"/>
  <c r="B47" i="37"/>
  <c r="E47" i="37" s="1"/>
  <c r="B48" i="37"/>
  <c r="E48" i="37" s="1"/>
  <c r="B49" i="37"/>
  <c r="E49" i="37" s="1"/>
  <c r="B50" i="37"/>
  <c r="E50" i="37" s="1"/>
  <c r="B51" i="37"/>
  <c r="E51" i="37" s="1"/>
  <c r="B52" i="37"/>
  <c r="E52" i="37" s="1"/>
  <c r="B53" i="37"/>
  <c r="E53" i="37" s="1"/>
  <c r="B54" i="37"/>
  <c r="E54" i="37" s="1"/>
  <c r="B55" i="37"/>
  <c r="E55" i="37" s="1"/>
  <c r="B56" i="37"/>
  <c r="E56" i="37" s="1"/>
  <c r="B57" i="37"/>
  <c r="E57" i="37" s="1"/>
  <c r="B58" i="37"/>
  <c r="E58" i="37" s="1"/>
  <c r="B59" i="37"/>
  <c r="E59" i="37" s="1"/>
  <c r="B60" i="37"/>
  <c r="E60" i="37" s="1"/>
  <c r="B61" i="37"/>
  <c r="E61" i="37" s="1"/>
  <c r="B62" i="37"/>
  <c r="E62" i="37" s="1"/>
  <c r="B63" i="37"/>
  <c r="E63" i="37" s="1"/>
  <c r="B64" i="37"/>
  <c r="E64" i="37" s="1"/>
  <c r="B65" i="37"/>
  <c r="E65" i="37" s="1"/>
  <c r="B66" i="37"/>
  <c r="E66" i="37" s="1"/>
  <c r="B67" i="37"/>
  <c r="E67" i="37" s="1"/>
  <c r="B68" i="37"/>
  <c r="E68" i="37" s="1"/>
  <c r="B69" i="37"/>
  <c r="E69" i="37" s="1"/>
  <c r="B70" i="37"/>
  <c r="E70" i="37" s="1"/>
  <c r="B71" i="37"/>
  <c r="E71" i="37" s="1"/>
  <c r="B72" i="37"/>
  <c r="E72" i="37" s="1"/>
  <c r="B73" i="37"/>
  <c r="E73" i="37" s="1"/>
  <c r="B74" i="37"/>
  <c r="E74" i="37" s="1"/>
  <c r="B75" i="37"/>
  <c r="E75" i="37" s="1"/>
  <c r="B76" i="37"/>
  <c r="E76" i="37" s="1"/>
  <c r="B77" i="37"/>
  <c r="E77" i="37" s="1"/>
  <c r="B78" i="37"/>
  <c r="E78" i="37" s="1"/>
  <c r="B79" i="37"/>
  <c r="E79" i="37" s="1"/>
  <c r="B80" i="37"/>
  <c r="E80" i="37" s="1"/>
  <c r="B81" i="37"/>
  <c r="E81" i="37" s="1"/>
  <c r="B82" i="37"/>
  <c r="E82" i="37" s="1"/>
  <c r="B83" i="37"/>
  <c r="E83" i="37" s="1"/>
  <c r="B84" i="37"/>
  <c r="E84" i="37" s="1"/>
  <c r="B85" i="37"/>
  <c r="E85" i="37" s="1"/>
  <c r="B86" i="37"/>
  <c r="E86" i="37" s="1"/>
  <c r="B87" i="37"/>
  <c r="E87" i="37" s="1"/>
  <c r="B88" i="37"/>
  <c r="E88" i="37" s="1"/>
  <c r="B89" i="37"/>
  <c r="E89" i="37" s="1"/>
  <c r="B90" i="37"/>
  <c r="E90" i="37" s="1"/>
  <c r="B91" i="37"/>
  <c r="E91" i="37" s="1"/>
  <c r="B92" i="37"/>
  <c r="E92" i="37" s="1"/>
  <c r="B93" i="37"/>
  <c r="E93" i="37" s="1"/>
  <c r="B94" i="37"/>
  <c r="E94" i="37" s="1"/>
  <c r="B95" i="37"/>
  <c r="E95" i="37" s="1"/>
  <c r="B96" i="37"/>
  <c r="E96" i="37" s="1"/>
  <c r="B97" i="37"/>
  <c r="E97" i="37" s="1"/>
  <c r="B98" i="37"/>
  <c r="E98" i="37" s="1"/>
  <c r="B99" i="37"/>
  <c r="E99" i="37" s="1"/>
  <c r="B100" i="37"/>
  <c r="E100" i="37" s="1"/>
  <c r="B101" i="37"/>
  <c r="E101" i="37" s="1"/>
  <c r="B102" i="37"/>
  <c r="E102" i="37" s="1"/>
  <c r="B103" i="37"/>
  <c r="E103" i="37" s="1"/>
  <c r="B104" i="37"/>
  <c r="E104" i="37" s="1"/>
  <c r="B105" i="37"/>
  <c r="E105" i="37" s="1"/>
  <c r="B106" i="37"/>
  <c r="E106" i="37" s="1"/>
  <c r="B107" i="37"/>
  <c r="E107" i="37" s="1"/>
  <c r="B108" i="37"/>
  <c r="E108" i="37" s="1"/>
  <c r="B109" i="37"/>
  <c r="E109" i="37" s="1"/>
  <c r="B110" i="37"/>
  <c r="E110" i="37" s="1"/>
  <c r="B111" i="37"/>
  <c r="E111" i="37" s="1"/>
  <c r="B112" i="37"/>
  <c r="E112" i="37" s="1"/>
  <c r="B113" i="37"/>
  <c r="E113" i="37" s="1"/>
  <c r="B114" i="37"/>
  <c r="E114" i="37" s="1"/>
  <c r="B115" i="37"/>
  <c r="E115" i="37" s="1"/>
  <c r="B116" i="37"/>
  <c r="E116" i="37" s="1"/>
  <c r="B117" i="37"/>
  <c r="E117" i="37" s="1"/>
  <c r="B118" i="37"/>
  <c r="E118" i="37" s="1"/>
  <c r="B119" i="37"/>
  <c r="E119" i="37" s="1"/>
  <c r="B120" i="37"/>
  <c r="E120" i="37" s="1"/>
  <c r="B121" i="37"/>
  <c r="E121" i="37" s="1"/>
  <c r="B122" i="37"/>
  <c r="E122" i="37" s="1"/>
  <c r="B123" i="37"/>
  <c r="E123" i="37" s="1"/>
  <c r="B124" i="37"/>
  <c r="E124" i="37" s="1"/>
  <c r="B125" i="37"/>
  <c r="E125" i="37" s="1"/>
  <c r="B126" i="37"/>
  <c r="E126" i="37" s="1"/>
  <c r="B127" i="37"/>
  <c r="E127" i="37" s="1"/>
  <c r="B128" i="37"/>
  <c r="E128" i="37" s="1"/>
  <c r="B129" i="37"/>
  <c r="E129" i="37" s="1"/>
  <c r="B130" i="37"/>
  <c r="E130" i="37" s="1"/>
  <c r="B131" i="37"/>
  <c r="E131" i="37" s="1"/>
  <c r="B132" i="37"/>
  <c r="E132" i="37" s="1"/>
  <c r="B133" i="37"/>
  <c r="E133" i="37" s="1"/>
  <c r="B134" i="37"/>
  <c r="E134" i="37" s="1"/>
  <c r="B135" i="37"/>
  <c r="E135" i="37" s="1"/>
  <c r="B136" i="37"/>
  <c r="E136" i="37" s="1"/>
  <c r="B137" i="37"/>
  <c r="E137" i="37" s="1"/>
  <c r="B138" i="37"/>
  <c r="E138" i="37" s="1"/>
  <c r="B139" i="37"/>
  <c r="E139" i="37" s="1"/>
  <c r="B140" i="37"/>
  <c r="E140" i="37" s="1"/>
  <c r="B141" i="37"/>
  <c r="E141" i="37" s="1"/>
  <c r="B142" i="37"/>
  <c r="E142" i="37" s="1"/>
  <c r="B143" i="37"/>
  <c r="E143" i="37" s="1"/>
  <c r="B144" i="37"/>
  <c r="E144" i="37" s="1"/>
  <c r="B145" i="37"/>
  <c r="E145" i="37" s="1"/>
  <c r="B146" i="37"/>
  <c r="E146" i="37" s="1"/>
  <c r="B147" i="37"/>
  <c r="E147" i="37" s="1"/>
  <c r="B148" i="37"/>
  <c r="E148" i="37" s="1"/>
  <c r="B149" i="37"/>
  <c r="E149" i="37" s="1"/>
  <c r="B150" i="37"/>
  <c r="E150" i="37" s="1"/>
  <c r="B151" i="37"/>
  <c r="E151" i="37" s="1"/>
  <c r="B152" i="37"/>
  <c r="E152" i="37" s="1"/>
  <c r="B153" i="37"/>
  <c r="E153" i="37" s="1"/>
  <c r="B154" i="37"/>
  <c r="E154" i="37" s="1"/>
  <c r="B155" i="37"/>
  <c r="E155" i="37" s="1"/>
  <c r="B156" i="37"/>
  <c r="E156" i="37" s="1"/>
  <c r="B157" i="37"/>
  <c r="E157" i="37" s="1"/>
  <c r="B158" i="37"/>
  <c r="E158" i="37" s="1"/>
  <c r="B159" i="37"/>
  <c r="E159" i="37" s="1"/>
  <c r="B160" i="37"/>
  <c r="E160" i="37" s="1"/>
  <c r="B161" i="37"/>
  <c r="E161" i="37" s="1"/>
  <c r="B162" i="37"/>
  <c r="E162" i="37" s="1"/>
  <c r="B163" i="37"/>
  <c r="E163" i="37" s="1"/>
  <c r="B164" i="37"/>
  <c r="E164" i="37" s="1"/>
  <c r="B165" i="37"/>
  <c r="E165" i="37" s="1"/>
  <c r="B166" i="37"/>
  <c r="E166" i="37" s="1"/>
  <c r="B167" i="37"/>
  <c r="E167" i="37" s="1"/>
  <c r="B168" i="37"/>
  <c r="E168" i="37" s="1"/>
  <c r="B169" i="37"/>
  <c r="E169" i="37" s="1"/>
  <c r="B170" i="37"/>
  <c r="E170" i="37" s="1"/>
  <c r="B171" i="37"/>
  <c r="E171" i="37" s="1"/>
  <c r="B172" i="37"/>
  <c r="E172" i="37" s="1"/>
  <c r="B173" i="37"/>
  <c r="E173" i="37" s="1"/>
  <c r="B174" i="37"/>
  <c r="E174" i="37" s="1"/>
  <c r="B175" i="37"/>
  <c r="E175" i="37" s="1"/>
  <c r="B176" i="37"/>
  <c r="E176" i="37" s="1"/>
  <c r="B177" i="37"/>
  <c r="E177" i="37" s="1"/>
  <c r="B178" i="37"/>
  <c r="E178" i="37" s="1"/>
  <c r="B179" i="37"/>
  <c r="E179" i="37" s="1"/>
  <c r="B180" i="37"/>
  <c r="E180" i="37" s="1"/>
  <c r="B181" i="37"/>
  <c r="E181" i="37" s="1"/>
  <c r="B182" i="37"/>
  <c r="E182" i="37" s="1"/>
  <c r="B183" i="37"/>
  <c r="E183" i="37" s="1"/>
  <c r="B184" i="37"/>
  <c r="E184" i="37" s="1"/>
  <c r="B185" i="37"/>
  <c r="E185" i="37" s="1"/>
  <c r="B186" i="37"/>
  <c r="E186" i="37" s="1"/>
  <c r="B187" i="37"/>
  <c r="E187" i="37" s="1"/>
  <c r="B188" i="37"/>
  <c r="E188" i="37" s="1"/>
  <c r="B189" i="37"/>
  <c r="E189" i="37" s="1"/>
  <c r="B190" i="37"/>
  <c r="E190" i="37" s="1"/>
  <c r="B191" i="37"/>
  <c r="E191" i="37" s="1"/>
  <c r="B192" i="37"/>
  <c r="E192" i="37" s="1"/>
  <c r="B193" i="37"/>
  <c r="E193" i="37" s="1"/>
  <c r="B194" i="37"/>
  <c r="E194" i="37" s="1"/>
  <c r="B195" i="37"/>
  <c r="E195" i="37" s="1"/>
  <c r="B196" i="37"/>
  <c r="E196" i="37" s="1"/>
  <c r="B197" i="37"/>
  <c r="E197" i="37" s="1"/>
  <c r="B198" i="37"/>
  <c r="E198" i="37" s="1"/>
  <c r="B199" i="37"/>
  <c r="E199" i="37" s="1"/>
  <c r="B200" i="37"/>
  <c r="E200" i="37" s="1"/>
  <c r="B201" i="37"/>
  <c r="E201" i="37" s="1"/>
  <c r="B202" i="37"/>
  <c r="E202" i="37" s="1"/>
  <c r="B203" i="37"/>
  <c r="E203" i="37" s="1"/>
  <c r="B204" i="37"/>
  <c r="E204" i="37" s="1"/>
  <c r="B205" i="37"/>
  <c r="E205" i="37" s="1"/>
  <c r="B206" i="37"/>
  <c r="E206" i="37" s="1"/>
  <c r="B207" i="37"/>
  <c r="E207" i="37" s="1"/>
  <c r="B208" i="37"/>
  <c r="E208" i="37" s="1"/>
  <c r="B209" i="37"/>
  <c r="E209" i="37" s="1"/>
  <c r="B210" i="37"/>
  <c r="E210" i="37" s="1"/>
  <c r="B211" i="37"/>
  <c r="E211" i="37" s="1"/>
  <c r="B212" i="37"/>
  <c r="E212" i="37" s="1"/>
  <c r="B213" i="37"/>
  <c r="E213" i="37" s="1"/>
  <c r="B214" i="37"/>
  <c r="E214" i="37" s="1"/>
  <c r="B215" i="37"/>
  <c r="E215" i="37" s="1"/>
  <c r="B216" i="37"/>
  <c r="E216" i="37" s="1"/>
  <c r="B217" i="37"/>
  <c r="E217" i="37" s="1"/>
  <c r="B218" i="37"/>
  <c r="E218" i="37" s="1"/>
  <c r="B219" i="37"/>
  <c r="E219" i="37" s="1"/>
  <c r="B220" i="37"/>
  <c r="E220" i="37" s="1"/>
  <c r="B221" i="37"/>
  <c r="E221" i="37" s="1"/>
  <c r="B222" i="37"/>
  <c r="E222" i="37" s="1"/>
  <c r="B223" i="37"/>
  <c r="E223" i="37" s="1"/>
  <c r="B224" i="37"/>
  <c r="E224" i="37" s="1"/>
  <c r="B225" i="37"/>
  <c r="E225" i="37" s="1"/>
  <c r="B226" i="37"/>
  <c r="E226" i="37" s="1"/>
  <c r="B227" i="37"/>
  <c r="E227" i="37" s="1"/>
  <c r="B228" i="37"/>
  <c r="E228" i="37" s="1"/>
  <c r="B229" i="37"/>
  <c r="E229" i="37" s="1"/>
  <c r="B230" i="37"/>
  <c r="E230" i="37" s="1"/>
  <c r="B231" i="37"/>
  <c r="E231" i="37" s="1"/>
  <c r="B232" i="37"/>
  <c r="E232" i="37" s="1"/>
  <c r="B233" i="37"/>
  <c r="E233" i="37" s="1"/>
  <c r="B234" i="37"/>
  <c r="B235" i="37"/>
  <c r="B236" i="37"/>
  <c r="B237" i="37"/>
  <c r="B238" i="37"/>
  <c r="B239" i="37"/>
  <c r="B240" i="37"/>
  <c r="B241" i="37"/>
  <c r="B242" i="37"/>
  <c r="B243" i="37"/>
  <c r="B244" i="37"/>
  <c r="B245" i="37"/>
  <c r="B246" i="37"/>
  <c r="B247" i="37"/>
  <c r="B248" i="37"/>
  <c r="B249" i="37"/>
  <c r="B250" i="37"/>
  <c r="B251" i="37"/>
  <c r="B252" i="37"/>
  <c r="B253" i="37"/>
  <c r="B254" i="37"/>
  <c r="B255" i="37"/>
  <c r="B256" i="37"/>
  <c r="B257" i="37"/>
  <c r="B258" i="37"/>
  <c r="B259" i="37"/>
  <c r="B260" i="37"/>
  <c r="B261" i="37"/>
  <c r="B262" i="37"/>
  <c r="B263" i="37"/>
  <c r="B264" i="37"/>
  <c r="B265" i="37"/>
  <c r="B266" i="37"/>
  <c r="B267" i="37"/>
  <c r="B268" i="37"/>
  <c r="B269" i="37"/>
  <c r="B270" i="37"/>
  <c r="B271" i="37"/>
  <c r="B272" i="37"/>
  <c r="B273" i="37"/>
  <c r="B274" i="37"/>
  <c r="B275" i="37"/>
  <c r="B276" i="37"/>
  <c r="B277" i="37"/>
  <c r="B278" i="37"/>
  <c r="B279" i="37"/>
  <c r="B3" i="37"/>
  <c r="D227" i="37" l="1"/>
  <c r="D219" i="37"/>
  <c r="D211" i="37"/>
  <c r="D203" i="37"/>
  <c r="D195" i="37"/>
  <c r="D171" i="37"/>
  <c r="D91" i="37"/>
  <c r="D43" i="37"/>
  <c r="D228" i="37"/>
  <c r="D220" i="37"/>
  <c r="D212" i="37"/>
  <c r="D204" i="37"/>
  <c r="D196" i="37"/>
  <c r="D188" i="37"/>
  <c r="D180" i="37"/>
  <c r="D172" i="37"/>
  <c r="D164" i="37"/>
  <c r="D156" i="37"/>
  <c r="D148" i="37"/>
  <c r="D140" i="37"/>
  <c r="D132" i="37"/>
  <c r="D124" i="37"/>
  <c r="D116" i="37"/>
  <c r="D108" i="37"/>
  <c r="D100" i="37"/>
  <c r="D92" i="37"/>
  <c r="D84" i="37"/>
  <c r="D76" i="37"/>
  <c r="D68" i="37"/>
  <c r="D60" i="37"/>
  <c r="D52" i="37"/>
  <c r="D44" i="37"/>
  <c r="D36" i="37"/>
  <c r="D147" i="37"/>
  <c r="D123" i="37"/>
  <c r="D51" i="37"/>
  <c r="D226" i="37"/>
  <c r="D218" i="37"/>
  <c r="D210" i="37"/>
  <c r="D202" i="37"/>
  <c r="D194" i="37"/>
  <c r="D186" i="37"/>
  <c r="D178" i="37"/>
  <c r="D170" i="37"/>
  <c r="D162" i="37"/>
  <c r="D154" i="37"/>
  <c r="D146" i="37"/>
  <c r="D138" i="37"/>
  <c r="D130" i="37"/>
  <c r="D122" i="37"/>
  <c r="D114" i="37"/>
  <c r="D106" i="37"/>
  <c r="D98" i="37"/>
  <c r="D90" i="37"/>
  <c r="D82" i="37"/>
  <c r="D74" i="37"/>
  <c r="D66" i="37"/>
  <c r="D58" i="37"/>
  <c r="D50" i="37"/>
  <c r="D42" i="37"/>
  <c r="D34" i="37"/>
  <c r="D139" i="37"/>
  <c r="D131" i="37"/>
  <c r="D75" i="37"/>
  <c r="D233" i="37"/>
  <c r="D225" i="37"/>
  <c r="D217" i="37"/>
  <c r="D209" i="37"/>
  <c r="D201" i="37"/>
  <c r="D193" i="37"/>
  <c r="D185" i="37"/>
  <c r="D177" i="37"/>
  <c r="D169" i="37"/>
  <c r="D161" i="37"/>
  <c r="D153" i="37"/>
  <c r="D145" i="37"/>
  <c r="D137" i="37"/>
  <c r="D129" i="37"/>
  <c r="D121" i="37"/>
  <c r="D113" i="37"/>
  <c r="D105" i="37"/>
  <c r="D97" i="37"/>
  <c r="D89" i="37"/>
  <c r="D81" i="37"/>
  <c r="D73" i="37"/>
  <c r="D65" i="37"/>
  <c r="D57" i="37"/>
  <c r="D49" i="37"/>
  <c r="D41" i="37"/>
  <c r="D33" i="37"/>
  <c r="D163" i="37"/>
  <c r="D107" i="37"/>
  <c r="D35" i="37"/>
  <c r="D232" i="37"/>
  <c r="D224" i="37"/>
  <c r="D216" i="37"/>
  <c r="D208" i="37"/>
  <c r="D200" i="37"/>
  <c r="D192" i="37"/>
  <c r="D184" i="37"/>
  <c r="D176" i="37"/>
  <c r="D168" i="37"/>
  <c r="D160" i="37"/>
  <c r="D152" i="37"/>
  <c r="D144" i="37"/>
  <c r="D136" i="37"/>
  <c r="D128" i="37"/>
  <c r="D120" i="37"/>
  <c r="D112" i="37"/>
  <c r="D104" i="37"/>
  <c r="D96" i="37"/>
  <c r="D88" i="37"/>
  <c r="D80" i="37"/>
  <c r="D72" i="37"/>
  <c r="D64" i="37"/>
  <c r="D56" i="37"/>
  <c r="D48" i="37"/>
  <c r="D40" i="37"/>
  <c r="D32" i="37"/>
  <c r="D187" i="37"/>
  <c r="D99" i="37"/>
  <c r="D67" i="37"/>
  <c r="D231" i="37"/>
  <c r="D223" i="37"/>
  <c r="D215" i="37"/>
  <c r="D207" i="37"/>
  <c r="D199" i="37"/>
  <c r="D191" i="37"/>
  <c r="D183" i="37"/>
  <c r="D175" i="37"/>
  <c r="D167" i="37"/>
  <c r="D159" i="37"/>
  <c r="D151" i="37"/>
  <c r="D143" i="37"/>
  <c r="D135" i="37"/>
  <c r="D127" i="37"/>
  <c r="D119" i="37"/>
  <c r="D111" i="37"/>
  <c r="D103" i="37"/>
  <c r="D95" i="37"/>
  <c r="D87" i="37"/>
  <c r="D79" i="37"/>
  <c r="D71" i="37"/>
  <c r="D63" i="37"/>
  <c r="D55" i="37"/>
  <c r="D47" i="37"/>
  <c r="D39" i="37"/>
  <c r="D31" i="37"/>
  <c r="D155" i="37"/>
  <c r="D115" i="37"/>
  <c r="D59" i="37"/>
  <c r="D230" i="37"/>
  <c r="D222" i="37"/>
  <c r="D214" i="37"/>
  <c r="D206" i="37"/>
  <c r="D198" i="37"/>
  <c r="D190" i="37"/>
  <c r="D182" i="37"/>
  <c r="D174" i="37"/>
  <c r="D166" i="37"/>
  <c r="D158" i="37"/>
  <c r="D150" i="37"/>
  <c r="D142" i="37"/>
  <c r="D134" i="37"/>
  <c r="D126" i="37"/>
  <c r="D118" i="37"/>
  <c r="D110" i="37"/>
  <c r="D102" i="37"/>
  <c r="D94" i="37"/>
  <c r="D86" i="37"/>
  <c r="D78" i="37"/>
  <c r="D70" i="37"/>
  <c r="D62" i="37"/>
  <c r="D54" i="37"/>
  <c r="D46" i="37"/>
  <c r="D38" i="37"/>
  <c r="D30" i="37"/>
  <c r="D179" i="37"/>
  <c r="D83" i="37"/>
  <c r="D229" i="37"/>
  <c r="D221" i="37"/>
  <c r="D213" i="37"/>
  <c r="D205" i="37"/>
  <c r="D197" i="37"/>
  <c r="D189" i="37"/>
  <c r="D181" i="37"/>
  <c r="D173" i="37"/>
  <c r="D165" i="37"/>
  <c r="D157" i="37"/>
  <c r="D149" i="37"/>
  <c r="D141" i="37"/>
  <c r="D133" i="37"/>
  <c r="D125" i="37"/>
  <c r="D117" i="37"/>
  <c r="D109" i="37"/>
  <c r="D101" i="37"/>
  <c r="D93" i="37"/>
  <c r="D85" i="37"/>
  <c r="D77" i="37"/>
  <c r="D69" i="37"/>
  <c r="D61" i="37"/>
  <c r="D53" i="37"/>
  <c r="D45" i="37"/>
  <c r="D37" i="37"/>
  <c r="B280" i="37"/>
  <c r="B281" i="37"/>
  <c r="B282" i="37"/>
  <c r="B283" i="37"/>
  <c r="B284" i="37"/>
  <c r="B285" i="37"/>
  <c r="B286" i="37"/>
  <c r="B287" i="37"/>
  <c r="B288" i="37"/>
  <c r="B289" i="37"/>
  <c r="B290" i="37"/>
  <c r="B291" i="37"/>
  <c r="B292" i="37"/>
  <c r="B293" i="37"/>
  <c r="B294" i="37"/>
  <c r="B295" i="37"/>
  <c r="B296" i="37"/>
  <c r="B297" i="37"/>
  <c r="B298" i="37"/>
  <c r="B299" i="37"/>
  <c r="B300" i="37"/>
  <c r="B301" i="37"/>
  <c r="B302" i="37"/>
  <c r="B303" i="37"/>
  <c r="B304" i="37"/>
  <c r="B305" i="37"/>
  <c r="B306" i="37"/>
  <c r="B307" i="37"/>
  <c r="B308" i="37"/>
  <c r="B309" i="37"/>
  <c r="B310" i="37"/>
  <c r="B311" i="37"/>
  <c r="B312" i="37"/>
  <c r="B313" i="37"/>
  <c r="B314" i="37"/>
  <c r="B315" i="37"/>
  <c r="B316" i="37"/>
  <c r="B317" i="37"/>
  <c r="B318" i="37"/>
  <c r="B319" i="37"/>
  <c r="B320" i="37"/>
  <c r="B321" i="37"/>
  <c r="B322" i="37"/>
  <c r="B323" i="37"/>
  <c r="B324" i="37"/>
  <c r="B325" i="37"/>
  <c r="B326" i="37"/>
  <c r="B327" i="37"/>
  <c r="B328" i="37"/>
  <c r="B329" i="37"/>
  <c r="B330" i="37"/>
  <c r="B331" i="37"/>
  <c r="B332" i="37"/>
  <c r="B333" i="37"/>
  <c r="B334" i="37"/>
  <c r="B335" i="37"/>
  <c r="B336" i="37"/>
  <c r="B337" i="37"/>
  <c r="B338" i="37"/>
  <c r="B339" i="37"/>
  <c r="B340" i="37"/>
  <c r="B341" i="37"/>
  <c r="B342" i="37"/>
  <c r="B343" i="37"/>
  <c r="B344" i="37"/>
  <c r="B345" i="37"/>
  <c r="B346" i="37"/>
  <c r="B347" i="37"/>
  <c r="B348" i="37"/>
  <c r="B349" i="37"/>
  <c r="B350" i="37"/>
  <c r="B351" i="37"/>
  <c r="B352" i="37"/>
  <c r="B353" i="37"/>
  <c r="B354" i="37"/>
  <c r="B355" i="37"/>
  <c r="B356" i="37"/>
  <c r="B357" i="37"/>
  <c r="B358" i="37"/>
  <c r="B359" i="37"/>
  <c r="B360" i="37"/>
  <c r="B361" i="37"/>
  <c r="B362" i="37"/>
  <c r="B363" i="37"/>
  <c r="B364" i="37"/>
  <c r="B365" i="37"/>
  <c r="B366" i="37"/>
  <c r="B367" i="37"/>
  <c r="B368" i="37"/>
  <c r="B369" i="37"/>
  <c r="B370" i="37"/>
  <c r="B371" i="37"/>
  <c r="B372" i="37"/>
  <c r="B373" i="37"/>
  <c r="B374" i="37"/>
  <c r="B375" i="37"/>
  <c r="B376" i="37"/>
  <c r="B377" i="37"/>
  <c r="B378" i="37"/>
  <c r="B379" i="37"/>
  <c r="B380" i="37"/>
  <c r="B381" i="37"/>
  <c r="B382" i="37"/>
  <c r="B383" i="37"/>
  <c r="B384" i="37"/>
  <c r="B385" i="37"/>
  <c r="B386" i="37"/>
  <c r="B387" i="37"/>
  <c r="B388" i="37"/>
  <c r="B389" i="37"/>
  <c r="B390" i="37"/>
  <c r="B391" i="37"/>
  <c r="B392" i="37"/>
  <c r="B393" i="37"/>
  <c r="B394" i="37"/>
  <c r="B395" i="37"/>
  <c r="B396" i="37"/>
  <c r="B397" i="37"/>
  <c r="B398" i="37"/>
  <c r="B399" i="37"/>
  <c r="B400" i="37"/>
  <c r="B401" i="37"/>
  <c r="B402" i="37"/>
  <c r="B403" i="37"/>
  <c r="B404" i="37"/>
  <c r="B405" i="37"/>
  <c r="B406" i="37"/>
  <c r="B407" i="37"/>
  <c r="B408" i="37"/>
  <c r="B409" i="37"/>
  <c r="B410" i="37"/>
  <c r="B411" i="37"/>
  <c r="B412" i="37"/>
  <c r="B413" i="37"/>
  <c r="B414" i="37"/>
  <c r="B415" i="37"/>
  <c r="B416" i="37"/>
  <c r="B417" i="37"/>
  <c r="B418" i="37"/>
  <c r="B419" i="37"/>
  <c r="B420" i="37"/>
  <c r="B421" i="37"/>
  <c r="B422" i="37"/>
  <c r="B423" i="37"/>
  <c r="B424" i="37"/>
  <c r="B425" i="37"/>
  <c r="B426" i="37"/>
  <c r="B427" i="37"/>
  <c r="B428" i="37"/>
  <c r="B429" i="37"/>
  <c r="B430" i="37"/>
  <c r="B431" i="37"/>
  <c r="B432" i="37"/>
  <c r="B433" i="37"/>
  <c r="B434" i="37"/>
  <c r="B435" i="37"/>
  <c r="B436" i="37"/>
  <c r="B437" i="37"/>
  <c r="B438" i="37"/>
  <c r="B439" i="37"/>
  <c r="B440" i="37"/>
  <c r="B441" i="37"/>
  <c r="B442" i="37"/>
  <c r="B443" i="37"/>
  <c r="B444" i="37"/>
  <c r="B445" i="37"/>
  <c r="B446" i="37"/>
  <c r="B447" i="37"/>
  <c r="B448" i="37"/>
  <c r="B449" i="37"/>
  <c r="B450" i="37"/>
  <c r="B451" i="37"/>
  <c r="B452" i="37"/>
  <c r="B453" i="37"/>
  <c r="B454" i="37"/>
  <c r="B455" i="37"/>
  <c r="B456" i="37"/>
  <c r="B457" i="37"/>
  <c r="B458" i="37"/>
  <c r="B459" i="37"/>
  <c r="B460" i="37"/>
  <c r="B461" i="37"/>
  <c r="B462" i="37"/>
  <c r="B463" i="37"/>
  <c r="B464" i="37"/>
  <c r="B465" i="37"/>
  <c r="B466" i="37"/>
  <c r="B467" i="37"/>
  <c r="B468" i="37"/>
  <c r="B469" i="37"/>
  <c r="B470" i="37"/>
  <c r="B471" i="37"/>
  <c r="B472" i="37"/>
  <c r="B473" i="37"/>
  <c r="B474" i="37"/>
  <c r="B475" i="37"/>
  <c r="B476" i="37"/>
  <c r="B477" i="37"/>
  <c r="B478" i="37"/>
  <c r="B479" i="37"/>
  <c r="B480" i="37"/>
  <c r="B481" i="37"/>
  <c r="B482" i="37"/>
  <c r="B483" i="37"/>
  <c r="B484" i="37"/>
  <c r="B485" i="37"/>
  <c r="B486" i="37"/>
  <c r="B487" i="37"/>
  <c r="B488" i="37"/>
  <c r="B489" i="37"/>
  <c r="B490" i="37"/>
  <c r="I22" i="39" l="1"/>
  <c r="H22" i="39" s="1"/>
  <c r="I21" i="39"/>
  <c r="H21" i="39"/>
  <c r="I20" i="39"/>
  <c r="H20" i="39"/>
  <c r="I19" i="39"/>
  <c r="H19" i="39" s="1"/>
  <c r="I18" i="39"/>
  <c r="H18" i="39" s="1"/>
  <c r="I17" i="39"/>
  <c r="H17" i="39"/>
  <c r="I16" i="39"/>
  <c r="H16" i="39" s="1"/>
  <c r="I15" i="39"/>
  <c r="H15" i="39"/>
  <c r="I14" i="39"/>
  <c r="H14" i="39" s="1"/>
  <c r="I13" i="39"/>
  <c r="H13" i="39"/>
  <c r="I12" i="39"/>
  <c r="H12" i="39" s="1"/>
  <c r="I10" i="39"/>
  <c r="H10" i="39" s="1"/>
  <c r="I9" i="39"/>
  <c r="H9" i="39"/>
  <c r="I8" i="39"/>
  <c r="H8" i="39" s="1"/>
  <c r="I7" i="39"/>
  <c r="H7" i="39"/>
  <c r="I6" i="39"/>
  <c r="H6" i="39"/>
  <c r="I5" i="39"/>
  <c r="H5" i="39"/>
  <c r="G22" i="39" l="1"/>
  <c r="I6" i="34"/>
  <c r="H6" i="34" s="1"/>
  <c r="I7" i="34"/>
  <c r="H7" i="34" s="1"/>
  <c r="I8" i="34"/>
  <c r="H8" i="34" s="1"/>
  <c r="I9" i="34"/>
  <c r="H9" i="34" s="1"/>
  <c r="I10" i="34"/>
  <c r="H10" i="34" s="1"/>
  <c r="I12" i="34"/>
  <c r="H12" i="34" s="1"/>
  <c r="I13" i="34"/>
  <c r="H13" i="34" s="1"/>
  <c r="I14" i="34"/>
  <c r="H14" i="34" s="1"/>
  <c r="I15" i="34"/>
  <c r="H15" i="34" s="1"/>
  <c r="I16" i="34"/>
  <c r="H16" i="34" s="1"/>
  <c r="I17" i="34"/>
  <c r="H17" i="34" s="1"/>
  <c r="I18" i="34"/>
  <c r="H18" i="34" s="1"/>
  <c r="I19" i="34"/>
  <c r="H19" i="34" s="1"/>
  <c r="I20" i="34"/>
  <c r="H20" i="34" s="1"/>
  <c r="I21" i="34"/>
  <c r="H21" i="34" s="1"/>
  <c r="I5" i="34"/>
  <c r="H5" i="34" s="1"/>
  <c r="L3" i="38"/>
  <c r="F3" i="38"/>
  <c r="C3" i="38"/>
  <c r="B3" i="38"/>
  <c r="M3" i="36" l="1"/>
  <c r="I3" i="38"/>
  <c r="J3" i="38"/>
  <c r="N3" i="36"/>
  <c r="M3" i="38"/>
  <c r="Q3" i="36"/>
  <c r="G3" i="36"/>
  <c r="E3" i="38"/>
  <c r="I22" i="34"/>
  <c r="H22" i="34" s="1"/>
  <c r="K3" i="38" s="1"/>
  <c r="B25" i="33" l="1"/>
  <c r="O3" i="36"/>
  <c r="G22" i="34"/>
  <c r="P3" i="36"/>
  <c r="J3" i="36"/>
  <c r="H3" i="36"/>
  <c r="F3" i="36"/>
  <c r="E3" i="36"/>
  <c r="M5" i="29" l="1"/>
  <c r="D11" i="34" s="1"/>
  <c r="M6" i="29"/>
  <c r="M7" i="29"/>
  <c r="L32" i="20" l="1"/>
  <c r="C4" i="37" l="1"/>
  <c r="C5" i="37"/>
  <c r="C6" i="37"/>
  <c r="C7" i="37"/>
  <c r="C8" i="37"/>
  <c r="C9" i="37"/>
  <c r="C10" i="37"/>
  <c r="C11"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69" i="37"/>
  <c r="C70" i="37"/>
  <c r="C71" i="37"/>
  <c r="C72" i="37"/>
  <c r="C73" i="37"/>
  <c r="C74" i="37"/>
  <c r="C75" i="37"/>
  <c r="C76" i="37"/>
  <c r="C77" i="37"/>
  <c r="C78" i="37"/>
  <c r="C79" i="37"/>
  <c r="C80" i="37"/>
  <c r="C3" i="37"/>
  <c r="E28" i="37" l="1"/>
  <c r="D28" i="37"/>
  <c r="D20" i="37"/>
  <c r="E20" i="37"/>
  <c r="E27" i="37"/>
  <c r="D27" i="37"/>
  <c r="E19" i="37"/>
  <c r="D19" i="37"/>
  <c r="D26" i="37"/>
  <c r="E26" i="37"/>
  <c r="E25" i="37"/>
  <c r="D25" i="37"/>
  <c r="E17" i="37"/>
  <c r="D17" i="37"/>
  <c r="E18" i="37"/>
  <c r="D18" i="37"/>
  <c r="E24" i="37"/>
  <c r="D24" i="37"/>
  <c r="D23" i="37"/>
  <c r="E23" i="37"/>
  <c r="D22" i="37"/>
  <c r="E22" i="37"/>
  <c r="E29" i="37"/>
  <c r="D29" i="37"/>
  <c r="E21" i="37"/>
  <c r="D21" i="37"/>
  <c r="E16" i="37"/>
  <c r="D16" i="37"/>
  <c r="E15" i="37"/>
  <c r="D15" i="37"/>
  <c r="D8" i="37"/>
  <c r="E8" i="37"/>
  <c r="E7" i="37"/>
  <c r="D7" i="37"/>
  <c r="E6" i="37"/>
  <c r="D6" i="37"/>
  <c r="E14" i="37"/>
  <c r="D14" i="37"/>
  <c r="D13" i="37"/>
  <c r="E13" i="37"/>
  <c r="D5" i="37"/>
  <c r="E5" i="37"/>
  <c r="E12" i="37"/>
  <c r="D12" i="37"/>
  <c r="D4" i="37"/>
  <c r="E4" i="37"/>
  <c r="D11" i="37"/>
  <c r="E11" i="37"/>
  <c r="D10" i="37"/>
  <c r="E10" i="37"/>
  <c r="D9" i="37"/>
  <c r="E9" i="37"/>
  <c r="D3" i="37"/>
  <c r="E3" i="37"/>
  <c r="F11" i="33"/>
  <c r="M8" i="29"/>
  <c r="M9" i="29"/>
  <c r="M10" i="29"/>
  <c r="M11" i="29"/>
  <c r="M12" i="29"/>
  <c r="M13" i="29"/>
  <c r="M14" i="29"/>
  <c r="M15" i="29"/>
  <c r="M16" i="29"/>
  <c r="M17" i="29"/>
  <c r="M18" i="29"/>
  <c r="M19" i="29"/>
  <c r="M20" i="29"/>
  <c r="M21" i="29"/>
  <c r="M22" i="29"/>
  <c r="M23" i="29"/>
  <c r="M24" i="29"/>
  <c r="M25" i="29"/>
  <c r="M26" i="29"/>
  <c r="M27" i="29"/>
  <c r="M28" i="29"/>
  <c r="M29" i="29"/>
  <c r="AB3" i="20"/>
  <c r="F10" i="33"/>
  <c r="D11" i="39" l="1"/>
  <c r="I11" i="39" s="1"/>
  <c r="H11" i="39" s="1"/>
  <c r="H20" i="33"/>
  <c r="H3" i="38" l="1"/>
  <c r="I11" i="34"/>
  <c r="H11" i="34" s="1"/>
  <c r="K3" i="36"/>
  <c r="E22" i="33"/>
  <c r="B22" i="33"/>
  <c r="B19" i="33"/>
  <c r="H17" i="33"/>
  <c r="B16" i="33"/>
  <c r="L33" i="20"/>
  <c r="L31" i="20"/>
  <c r="L30" i="20"/>
  <c r="L29" i="20"/>
  <c r="M28" i="20"/>
  <c r="K8" i="20"/>
  <c r="S7" i="20"/>
  <c r="K15" i="20" l="1"/>
  <c r="A29" i="29"/>
  <c r="A28" i="29"/>
  <c r="A27" i="29"/>
  <c r="A26" i="29"/>
  <c r="A25" i="29"/>
  <c r="A24" i="29"/>
  <c r="A23" i="29"/>
  <c r="A22" i="29"/>
  <c r="A21" i="29"/>
  <c r="A20" i="29"/>
  <c r="A19" i="29"/>
  <c r="A18" i="29"/>
  <c r="A17" i="29"/>
  <c r="A16" i="29"/>
  <c r="A15" i="29"/>
  <c r="A14" i="29"/>
  <c r="A13" i="29"/>
  <c r="A12" i="29"/>
  <c r="A11" i="29"/>
  <c r="A10" i="29"/>
  <c r="A9" i="29"/>
  <c r="A8" i="29"/>
  <c r="A7" i="29"/>
  <c r="A6" i="29"/>
  <c r="A5" i="29"/>
  <c r="Q18" i="29"/>
  <c r="P15" i="29"/>
  <c r="P10" i="29"/>
  <c r="P19" i="29"/>
  <c r="Q8" i="29"/>
  <c r="Q27" i="29"/>
  <c r="P22" i="29"/>
  <c r="P14" i="29"/>
  <c r="Q25" i="29"/>
  <c r="Q12" i="29"/>
  <c r="P29" i="29"/>
  <c r="P23" i="29"/>
  <c r="P6" i="29"/>
  <c r="P7" i="29"/>
  <c r="P5" i="29"/>
  <c r="P18" i="29"/>
  <c r="Q9" i="29"/>
  <c r="P24" i="29"/>
  <c r="Q17" i="29"/>
  <c r="P27" i="29"/>
  <c r="P28" i="29"/>
  <c r="P21" i="29"/>
  <c r="Q23" i="29"/>
  <c r="Q6" i="29"/>
  <c r="Q22" i="29"/>
  <c r="Q15" i="29"/>
  <c r="Q13" i="29"/>
  <c r="Q26" i="29"/>
  <c r="Q5" i="29"/>
  <c r="P26" i="29"/>
  <c r="P25" i="29"/>
  <c r="Q29" i="29"/>
  <c r="Q14" i="29"/>
  <c r="Q16" i="29"/>
  <c r="P20" i="29"/>
  <c r="P8" i="29"/>
  <c r="Q19" i="29"/>
  <c r="P17" i="29"/>
  <c r="P16" i="29"/>
  <c r="P11" i="29"/>
  <c r="Q20" i="29"/>
  <c r="P12" i="29"/>
  <c r="Q24" i="29"/>
  <c r="Q28" i="29"/>
  <c r="Q7" i="29"/>
  <c r="Q10" i="29"/>
  <c r="Q21" i="29"/>
  <c r="Q11" i="29"/>
  <c r="P13" i="29"/>
  <c r="P9" i="29"/>
  <c r="B15" i="33" l="1"/>
  <c r="L7" i="20"/>
</calcChain>
</file>

<file path=xl/comments1.xml><?xml version="1.0" encoding="utf-8"?>
<comments xmlns="http://schemas.openxmlformats.org/spreadsheetml/2006/main">
  <authors>
    <author>作成者</author>
  </authors>
  <commentList>
    <comment ref="B2" authorId="0" shapeId="0">
      <text>
        <r>
          <rPr>
            <b/>
            <sz val="9"/>
            <color indexed="81"/>
            <rFont val="ＭＳ Ｐゴシック"/>
            <family val="3"/>
            <charset val="128"/>
          </rPr>
          <t>＜入力必須項目＞
債権者管理区分・債権者コード・
債権者コード枝番が入力されていれば未入力可。</t>
        </r>
      </text>
    </comment>
    <comment ref="I2" authorId="0" shapeId="0">
      <text>
        <r>
          <rPr>
            <b/>
            <sz val="9"/>
            <color indexed="81"/>
            <rFont val="ＭＳ Ｐゴシック"/>
            <family val="3"/>
            <charset val="128"/>
          </rPr>
          <t>口座振替払の場合は
入力必須項目</t>
        </r>
      </text>
    </comment>
    <comment ref="J2" authorId="0" shapeId="0">
      <text>
        <r>
          <rPr>
            <b/>
            <sz val="9"/>
            <color indexed="81"/>
            <rFont val="ＭＳ Ｐゴシック"/>
            <family val="3"/>
            <charset val="128"/>
          </rPr>
          <t>口座振替払の場合は
入力必須項目</t>
        </r>
      </text>
    </comment>
    <comment ref="K2" authorId="0" shapeId="0">
      <text>
        <r>
          <rPr>
            <b/>
            <sz val="9"/>
            <color indexed="81"/>
            <rFont val="ＭＳ Ｐゴシック"/>
            <family val="3"/>
            <charset val="128"/>
          </rPr>
          <t>・口座振替払の場合は入力必須項目
・小さいｬｭｮは大きいﾔﾕﾖで入力</t>
        </r>
      </text>
    </comment>
    <comment ref="L2" authorId="0" shapeId="0">
      <text>
        <r>
          <rPr>
            <b/>
            <sz val="9"/>
            <color indexed="81"/>
            <rFont val="ＭＳ Ｐゴシック"/>
            <family val="3"/>
            <charset val="128"/>
          </rPr>
          <t>口座振替払の場合は
入力必須項目
1 普通預金
2 当座預金
4 貯蓄預金
9 その他</t>
        </r>
      </text>
    </comment>
    <comment ref="M2" authorId="0" shapeId="0">
      <text>
        <r>
          <rPr>
            <b/>
            <sz val="9"/>
            <color indexed="81"/>
            <rFont val="ＭＳ Ｐゴシック"/>
            <family val="3"/>
            <charset val="128"/>
          </rPr>
          <t>口座振替払の場合は
入力必須項目</t>
        </r>
      </text>
    </comment>
  </commentList>
</comments>
</file>

<file path=xl/comments2.xml><?xml version="1.0" encoding="utf-8"?>
<comments xmlns="http://schemas.openxmlformats.org/spreadsheetml/2006/main">
  <authors>
    <author>ondas</author>
    <author>2mizoron02</author>
  </authors>
  <commentList>
    <comment ref="J2" authorId="0" shapeId="0">
      <text>
        <r>
          <rPr>
            <b/>
            <sz val="9"/>
            <color indexed="81"/>
            <rFont val="ＭＳ Ｐゴシック"/>
            <family val="3"/>
            <charset val="128"/>
          </rPr>
          <t>＜入力必須項目＞
債権者管理区分・債権者コード・
債権者コード枝番が入力されていれば未入力可。</t>
        </r>
      </text>
    </comment>
    <comment ref="L2" authorId="0" shapeId="0">
      <text>
        <r>
          <rPr>
            <b/>
            <sz val="9"/>
            <color indexed="81"/>
            <rFont val="ＭＳ Ｐゴシック"/>
            <family val="3"/>
            <charset val="128"/>
          </rPr>
          <t>未入力可</t>
        </r>
      </text>
    </comment>
    <comment ref="M2" authorId="0" shapeId="0">
      <text>
        <r>
          <rPr>
            <b/>
            <sz val="9"/>
            <color indexed="81"/>
            <rFont val="ＭＳ Ｐゴシック"/>
            <family val="3"/>
            <charset val="128"/>
          </rPr>
          <t>口座振替払の場合は
入力必須項目</t>
        </r>
      </text>
    </comment>
    <comment ref="N2" authorId="0" shapeId="0">
      <text>
        <r>
          <rPr>
            <b/>
            <sz val="9"/>
            <color indexed="81"/>
            <rFont val="ＭＳ Ｐゴシック"/>
            <family val="3"/>
            <charset val="128"/>
          </rPr>
          <t>口座振替払の場合は
入力必須項目</t>
        </r>
      </text>
    </comment>
    <comment ref="O2" authorId="1" shapeId="0">
      <text>
        <r>
          <rPr>
            <b/>
            <sz val="9"/>
            <color indexed="81"/>
            <rFont val="ＭＳ Ｐゴシック"/>
            <family val="3"/>
            <charset val="128"/>
          </rPr>
          <t>・口座振替払の場合は入力必須項目
・小さいｬｭｮは大きいﾔﾕﾖで入力</t>
        </r>
      </text>
    </comment>
    <comment ref="P2" authorId="1" shapeId="0">
      <text>
        <r>
          <rPr>
            <b/>
            <sz val="9"/>
            <color indexed="81"/>
            <rFont val="ＭＳ Ｐゴシック"/>
            <family val="3"/>
            <charset val="128"/>
          </rPr>
          <t>口座振替払の場合は
入力必須項目
1 普通預金
2 当座預金
4 貯蓄預金
9 その他</t>
        </r>
      </text>
    </comment>
    <comment ref="Q2" authorId="0" shapeId="0">
      <text>
        <r>
          <rPr>
            <b/>
            <sz val="9"/>
            <color indexed="81"/>
            <rFont val="ＭＳ Ｐゴシック"/>
            <family val="3"/>
            <charset val="128"/>
          </rPr>
          <t>口座振替払の場合は
入力必須項目</t>
        </r>
      </text>
    </comment>
  </commentList>
</comments>
</file>

<file path=xl/sharedStrings.xml><?xml version="1.0" encoding="utf-8"?>
<sst xmlns="http://schemas.openxmlformats.org/spreadsheetml/2006/main" count="250" uniqueCount="198">
  <si>
    <t>殿</t>
    <rPh sb="0" eb="1">
      <t>トノ</t>
    </rPh>
    <phoneticPr fontId="5"/>
  </si>
  <si>
    <t>電話番号</t>
    <rPh sb="0" eb="2">
      <t>デンワ</t>
    </rPh>
    <rPh sb="2" eb="4">
      <t>バンゴウ</t>
    </rPh>
    <phoneticPr fontId="5"/>
  </si>
  <si>
    <t>事業所・施設名</t>
    <rPh sb="0" eb="3">
      <t>ジギョウショ</t>
    </rPh>
    <rPh sb="4" eb="7">
      <t>シセツメイ</t>
    </rPh>
    <phoneticPr fontId="5"/>
  </si>
  <si>
    <t>介護保険
事業所番号</t>
    <rPh sb="0" eb="2">
      <t>カイゴ</t>
    </rPh>
    <rPh sb="2" eb="4">
      <t>ホケン</t>
    </rPh>
    <rPh sb="5" eb="8">
      <t>ジギョウショ</t>
    </rPh>
    <rPh sb="8" eb="10">
      <t>バンゴウ</t>
    </rPh>
    <phoneticPr fontId="5"/>
  </si>
  <si>
    <t>サービス種別</t>
    <rPh sb="4" eb="6">
      <t>シュベツ</t>
    </rPh>
    <phoneticPr fontId="5"/>
  </si>
  <si>
    <t>なし</t>
    <phoneticPr fontId="5"/>
  </si>
  <si>
    <t>あり</t>
    <phoneticPr fontId="5"/>
  </si>
  <si>
    <t>No.</t>
    <phoneticPr fontId="5"/>
  </si>
  <si>
    <t>電話番号</t>
    <rPh sb="0" eb="2">
      <t>デンワ</t>
    </rPh>
    <rPh sb="2" eb="4">
      <t>バンゴウ</t>
    </rPh>
    <phoneticPr fontId="5"/>
  </si>
  <si>
    <t xml:space="preserve"> 部署名</t>
    <rPh sb="1" eb="4">
      <t>ブショメイ</t>
    </rPh>
    <phoneticPr fontId="5"/>
  </si>
  <si>
    <t xml:space="preserve"> 担当者氏名</t>
    <rPh sb="1" eb="4">
      <t>タントウシャ</t>
    </rPh>
    <rPh sb="4" eb="6">
      <t>シメイ</t>
    </rPh>
    <phoneticPr fontId="5"/>
  </si>
  <si>
    <t xml:space="preserve"> 連絡先</t>
    <rPh sb="1" eb="4">
      <t>レンラクサキ</t>
    </rPh>
    <phoneticPr fontId="5"/>
  </si>
  <si>
    <t>e-mail</t>
    <phoneticPr fontId="5"/>
  </si>
  <si>
    <t>住所</t>
    <rPh sb="0" eb="2">
      <t>ジュウショ</t>
    </rPh>
    <phoneticPr fontId="5"/>
  </si>
  <si>
    <t>（添付書類）</t>
    <rPh sb="1" eb="3">
      <t>テンプ</t>
    </rPh>
    <rPh sb="3" eb="5">
      <t>ショルイ</t>
    </rPh>
    <phoneticPr fontId="5"/>
  </si>
  <si>
    <t xml:space="preserve"> 申請法人住所</t>
    <rPh sb="1" eb="3">
      <t>シンセイ</t>
    </rPh>
    <rPh sb="3" eb="5">
      <t>ホウジン</t>
    </rPh>
    <rPh sb="5" eb="7">
      <t>ジュウショ</t>
    </rPh>
    <phoneticPr fontId="5"/>
  </si>
  <si>
    <t>〒</t>
    <phoneticPr fontId="5"/>
  </si>
  <si>
    <t>郵便番号</t>
    <rPh sb="0" eb="2">
      <t>ユウビン</t>
    </rPh>
    <rPh sb="2" eb="4">
      <t>バンゴウ</t>
    </rPh>
    <phoneticPr fontId="5"/>
  </si>
  <si>
    <t>（法人等の名称）</t>
    <rPh sb="3" eb="4">
      <t>トウ</t>
    </rPh>
    <rPh sb="5" eb="7">
      <t>メイショウ</t>
    </rPh>
    <phoneticPr fontId="5"/>
  </si>
  <si>
    <t>事業の開始日</t>
    <rPh sb="0" eb="2">
      <t>ジギョウ</t>
    </rPh>
    <rPh sb="3" eb="6">
      <t>カイシビ</t>
    </rPh>
    <phoneticPr fontId="5"/>
  </si>
  <si>
    <t>申請日時点での事業実施状況</t>
    <rPh sb="0" eb="2">
      <t>シンセイ</t>
    </rPh>
    <rPh sb="2" eb="3">
      <t>ビ</t>
    </rPh>
    <rPh sb="3" eb="5">
      <t>ジテン</t>
    </rPh>
    <rPh sb="7" eb="9">
      <t>ジギョウ</t>
    </rPh>
    <rPh sb="9" eb="11">
      <t>ジッシ</t>
    </rPh>
    <rPh sb="11" eb="13">
      <t>ジョウキョウ</t>
    </rPh>
    <phoneticPr fontId="5"/>
  </si>
  <si>
    <t>３　申請に係る施設・事業所の指定通知書の写し等、事業開始日を確認できる書類</t>
    <phoneticPr fontId="5"/>
  </si>
  <si>
    <t>（法人等の住所）</t>
    <rPh sb="3" eb="4">
      <t>トウ</t>
    </rPh>
    <rPh sb="5" eb="7">
      <t>ジュウショ</t>
    </rPh>
    <phoneticPr fontId="5"/>
  </si>
  <si>
    <t>（代表者職名・氏名）</t>
    <rPh sb="1" eb="4">
      <t>ダイヒョウシャ</t>
    </rPh>
    <rPh sb="5" eb="6">
      <t>メイ</t>
    </rPh>
    <rPh sb="7" eb="9">
      <t>シメイ</t>
    </rPh>
    <phoneticPr fontId="5"/>
  </si>
  <si>
    <t>円</t>
    <rPh sb="0" eb="1">
      <t>エン</t>
    </rPh>
    <phoneticPr fontId="5"/>
  </si>
  <si>
    <t>訪問介護</t>
    <phoneticPr fontId="5"/>
  </si>
  <si>
    <t>訪問入浴介護</t>
    <phoneticPr fontId="5"/>
  </si>
  <si>
    <t>訪問看護</t>
    <phoneticPr fontId="5"/>
  </si>
  <si>
    <t>訪問リハビリテーション</t>
    <phoneticPr fontId="5"/>
  </si>
  <si>
    <t>定期巡回・随時対応型訪問介護看護</t>
    <phoneticPr fontId="5"/>
  </si>
  <si>
    <t>夜間対応型訪問介護</t>
    <phoneticPr fontId="5"/>
  </si>
  <si>
    <t>福祉用具貸与</t>
  </si>
  <si>
    <t>居宅介護支援</t>
    <phoneticPr fontId="5"/>
  </si>
  <si>
    <t>介護予防支援</t>
    <phoneticPr fontId="5"/>
  </si>
  <si>
    <t>通所介護</t>
    <phoneticPr fontId="5"/>
  </si>
  <si>
    <t>通所リハビリテーション</t>
    <phoneticPr fontId="5"/>
  </si>
  <si>
    <t>小規模多機能型居宅介護</t>
    <phoneticPr fontId="5"/>
  </si>
  <si>
    <t>看護小規模多機能型居宅介護</t>
    <phoneticPr fontId="5"/>
  </si>
  <si>
    <t>地域密着型通所介護</t>
    <phoneticPr fontId="5"/>
  </si>
  <si>
    <t>認知症対応型通所介護</t>
    <phoneticPr fontId="5"/>
  </si>
  <si>
    <t>介護老人福祉施設</t>
    <phoneticPr fontId="5"/>
  </si>
  <si>
    <t>地域密着型介護老人福祉施設入所者生活介護</t>
    <phoneticPr fontId="5"/>
  </si>
  <si>
    <t>介護老人保健施設</t>
    <phoneticPr fontId="5"/>
  </si>
  <si>
    <t>介護医療院</t>
    <phoneticPr fontId="5"/>
  </si>
  <si>
    <t>介護療養型医療施設</t>
    <phoneticPr fontId="5"/>
  </si>
  <si>
    <t>認知症対応型共同生活介護</t>
    <phoneticPr fontId="5"/>
  </si>
  <si>
    <t>短期入所生活介護</t>
  </si>
  <si>
    <t>短期入所療養介護</t>
    <phoneticPr fontId="5"/>
  </si>
  <si>
    <t>養護老人ホーム</t>
    <phoneticPr fontId="5"/>
  </si>
  <si>
    <t>軽費老人ホーム</t>
    <phoneticPr fontId="5"/>
  </si>
  <si>
    <t>特定施設入居者生活介護</t>
    <phoneticPr fontId="5"/>
  </si>
  <si>
    <t>地域密着型特定施設入居者生活介護</t>
    <phoneticPr fontId="5"/>
  </si>
  <si>
    <t>申請日時点での
事業実施状況</t>
    <rPh sb="0" eb="2">
      <t>シンセイ</t>
    </rPh>
    <rPh sb="2" eb="3">
      <t>ビ</t>
    </rPh>
    <rPh sb="3" eb="5">
      <t>ジテン</t>
    </rPh>
    <rPh sb="8" eb="10">
      <t>ジギョウ</t>
    </rPh>
    <rPh sb="10" eb="12">
      <t>ジッシ</t>
    </rPh>
    <rPh sb="12" eb="14">
      <t>ジョウキョウ</t>
    </rPh>
    <phoneticPr fontId="5"/>
  </si>
  <si>
    <t>令和４年度中の
運営状況</t>
    <rPh sb="0" eb="2">
      <t>レイワ</t>
    </rPh>
    <rPh sb="3" eb="4">
      <t>ネン</t>
    </rPh>
    <rPh sb="4" eb="5">
      <t>ド</t>
    </rPh>
    <rPh sb="5" eb="6">
      <t>チュウ</t>
    </rPh>
    <rPh sb="8" eb="10">
      <t>ウンエイ</t>
    </rPh>
    <rPh sb="10" eb="12">
      <t>ジョウキョウ</t>
    </rPh>
    <phoneticPr fontId="5"/>
  </si>
  <si>
    <t>利用者負担額の
引上げの有無等</t>
    <rPh sb="0" eb="3">
      <t>リヨウシャ</t>
    </rPh>
    <rPh sb="3" eb="5">
      <t>フタン</t>
    </rPh>
    <rPh sb="5" eb="6">
      <t>ガク</t>
    </rPh>
    <rPh sb="8" eb="10">
      <t>ヒキア</t>
    </rPh>
    <rPh sb="12" eb="14">
      <t>ウム</t>
    </rPh>
    <rPh sb="14" eb="15">
      <t>トウ</t>
    </rPh>
    <phoneticPr fontId="5"/>
  </si>
  <si>
    <t>実施している</t>
    <rPh sb="0" eb="2">
      <t>ジッシ</t>
    </rPh>
    <phoneticPr fontId="5"/>
  </si>
  <si>
    <t>実施していない</t>
    <rPh sb="0" eb="2">
      <t>ジッシ</t>
    </rPh>
    <phoneticPr fontId="5"/>
  </si>
  <si>
    <t>運営している</t>
    <rPh sb="0" eb="2">
      <t>ウンエイ</t>
    </rPh>
    <phoneticPr fontId="5"/>
  </si>
  <si>
    <t>運営していない</t>
    <rPh sb="0" eb="2">
      <t>ウンエイ</t>
    </rPh>
    <phoneticPr fontId="5"/>
  </si>
  <si>
    <t>（注）行が不足する場合には、行を追加すること。列の挿入は絶対に行わないこと。</t>
    <rPh sb="1" eb="2">
      <t>チュウ</t>
    </rPh>
    <rPh sb="14" eb="15">
      <t>コウ</t>
    </rPh>
    <phoneticPr fontId="5"/>
  </si>
  <si>
    <t>区分</t>
    <rPh sb="0" eb="2">
      <t>クブン</t>
    </rPh>
    <phoneticPr fontId="5"/>
  </si>
  <si>
    <t>　本支援金の申請に当たって、次の事項を誓約します。</t>
    <phoneticPr fontId="5"/>
  </si>
  <si>
    <t>令和５年度中の運営状況</t>
    <phoneticPr fontId="5"/>
  </si>
  <si>
    <t>令和４年度における本支援金受給の有無</t>
    <rPh sb="0" eb="1">
      <t>レイ</t>
    </rPh>
    <rPh sb="1" eb="2">
      <t>ワ</t>
    </rPh>
    <rPh sb="3" eb="5">
      <t>ネンド</t>
    </rPh>
    <rPh sb="9" eb="10">
      <t>ホン</t>
    </rPh>
    <rPh sb="10" eb="13">
      <t>シエンキン</t>
    </rPh>
    <rPh sb="13" eb="15">
      <t>ジュキュウ</t>
    </rPh>
    <rPh sb="16" eb="18">
      <t>ウム</t>
    </rPh>
    <phoneticPr fontId="5"/>
  </si>
  <si>
    <t>事業の開始日</t>
    <phoneticPr fontId="5"/>
  </si>
  <si>
    <t>当該事業者・施設に係る申請額（千円）</t>
    <rPh sb="0" eb="2">
      <t>トウガイ</t>
    </rPh>
    <rPh sb="2" eb="4">
      <t>ジギョウ</t>
    </rPh>
    <rPh sb="4" eb="5">
      <t>シャ</t>
    </rPh>
    <rPh sb="6" eb="8">
      <t>シセツ</t>
    </rPh>
    <rPh sb="9" eb="10">
      <t>カカ</t>
    </rPh>
    <rPh sb="11" eb="13">
      <t>シンセイ</t>
    </rPh>
    <rPh sb="13" eb="14">
      <t>ガク</t>
    </rPh>
    <rPh sb="15" eb="17">
      <t>センエン</t>
    </rPh>
    <phoneticPr fontId="5"/>
  </si>
  <si>
    <t>大和市長</t>
    <phoneticPr fontId="5"/>
  </si>
  <si>
    <t>〒</t>
    <phoneticPr fontId="5"/>
  </si>
  <si>
    <t>定員
（入所施設のみ）（人）</t>
    <rPh sb="0" eb="2">
      <t>テイイン</t>
    </rPh>
    <rPh sb="4" eb="8">
      <t>ニュウショシセツ</t>
    </rPh>
    <rPh sb="12" eb="13">
      <t>ヒト</t>
    </rPh>
    <phoneticPr fontId="5"/>
  </si>
  <si>
    <t>１　事業所・施設別申請額一覧（第２号様式）</t>
    <rPh sb="15" eb="16">
      <t>ダイ</t>
    </rPh>
    <rPh sb="17" eb="18">
      <t>ゴウ</t>
    </rPh>
    <rPh sb="18" eb="20">
      <t>ヨウシキ</t>
    </rPh>
    <phoneticPr fontId="5"/>
  </si>
  <si>
    <t>２　役員等氏名一覧表（第３号様式）</t>
    <rPh sb="2" eb="4">
      <t>ヤクイン</t>
    </rPh>
    <rPh sb="4" eb="5">
      <t>トウ</t>
    </rPh>
    <rPh sb="5" eb="7">
      <t>シメイ</t>
    </rPh>
    <rPh sb="7" eb="9">
      <t>イチラン</t>
    </rPh>
    <rPh sb="9" eb="10">
      <t>ヒョウ</t>
    </rPh>
    <rPh sb="11" eb="12">
      <t>ダイ</t>
    </rPh>
    <rPh sb="13" eb="14">
      <t>ゴウ</t>
    </rPh>
    <rPh sb="14" eb="16">
      <t>ヨウシキ</t>
    </rPh>
    <phoneticPr fontId="5"/>
  </si>
  <si>
    <t>令和５年度大和市高齢者施設等物価高騰対策支援金交付申請書</t>
    <rPh sb="0" eb="2">
      <t>レイワ</t>
    </rPh>
    <rPh sb="5" eb="7">
      <t>ヤマト</t>
    </rPh>
    <rPh sb="7" eb="8">
      <t>シ</t>
    </rPh>
    <rPh sb="8" eb="11">
      <t>コウレイシャ</t>
    </rPh>
    <rPh sb="11" eb="13">
      <t>シセツ</t>
    </rPh>
    <rPh sb="13" eb="14">
      <t>トウ</t>
    </rPh>
    <rPh sb="14" eb="16">
      <t>ブッカ</t>
    </rPh>
    <rPh sb="16" eb="18">
      <t>コウトウ</t>
    </rPh>
    <rPh sb="18" eb="20">
      <t>タイサク</t>
    </rPh>
    <rPh sb="20" eb="22">
      <t>シエン</t>
    </rPh>
    <rPh sb="22" eb="23">
      <t>キン</t>
    </rPh>
    <rPh sb="23" eb="25">
      <t>コウフ</t>
    </rPh>
    <rPh sb="25" eb="28">
      <t>シンセイショ</t>
    </rPh>
    <phoneticPr fontId="5"/>
  </si>
  <si>
    <t>　令和５年度大和市高齢者施設等物価高騰対策支援金事業実施要綱第４条の規定に基づき、次のとおり関係書類を添えて令和５年度大和市高齢者施設等物価高騰対策支援金を申請します。なお、その支給を受けるにあたっては、大和市高齢者施設等物価高騰対策支援金事業実施要綱を遵守します。</t>
    <rPh sb="89" eb="91">
      <t>シキュウ</t>
    </rPh>
    <phoneticPr fontId="5"/>
  </si>
  <si>
    <t>第１号様式（第４条関係）</t>
    <rPh sb="6" eb="7">
      <t>ダイ</t>
    </rPh>
    <rPh sb="8" eb="9">
      <t>ジョウ</t>
    </rPh>
    <rPh sb="9" eb="11">
      <t>カンケイ</t>
    </rPh>
    <phoneticPr fontId="5"/>
  </si>
  <si>
    <t>令和５年度大和市高齢者施設等物価高騰対策支援金交付請求書</t>
  </si>
  <si>
    <t>令和　　年　　月　　日　</t>
  </si>
  <si>
    <t>大　和　市　長　あて</t>
  </si>
  <si>
    <t>請求額</t>
  </si>
  <si>
    <t>円</t>
  </si>
  <si>
    <t>金融機関名</t>
  </si>
  <si>
    <t>店番号</t>
  </si>
  <si>
    <t>支店名</t>
  </si>
  <si>
    <t>預金種別</t>
  </si>
  <si>
    <t>口座名義人</t>
  </si>
  <si>
    <t>法人等の住所</t>
    <phoneticPr fontId="5"/>
  </si>
  <si>
    <t>法人等の名称</t>
    <phoneticPr fontId="5"/>
  </si>
  <si>
    <t>代表者職名</t>
    <phoneticPr fontId="5"/>
  </si>
  <si>
    <t>　　申　請　額　：　</t>
    <phoneticPr fontId="5"/>
  </si>
  <si>
    <t>申請額</t>
    <phoneticPr fontId="5"/>
  </si>
  <si>
    <t>部署名</t>
    <rPh sb="0" eb="3">
      <t>ブショメイ</t>
    </rPh>
    <phoneticPr fontId="5"/>
  </si>
  <si>
    <t>担当者氏名</t>
    <rPh sb="0" eb="5">
      <t>タントウシャシメイ</t>
    </rPh>
    <phoneticPr fontId="5"/>
  </si>
  <si>
    <t>金融機関名</t>
    <rPh sb="0" eb="5">
      <t>キンユウキカンメイ</t>
    </rPh>
    <phoneticPr fontId="5"/>
  </si>
  <si>
    <t>金融機関コード</t>
    <rPh sb="0" eb="4">
      <t>キンユウキカン</t>
    </rPh>
    <phoneticPr fontId="5"/>
  </si>
  <si>
    <t>支店名</t>
    <rPh sb="0" eb="3">
      <t>シテンメイ</t>
    </rPh>
    <phoneticPr fontId="5"/>
  </si>
  <si>
    <t>預金種別</t>
    <rPh sb="0" eb="4">
      <t>ヨキンシュベツ</t>
    </rPh>
    <phoneticPr fontId="5"/>
  </si>
  <si>
    <t>口座番号</t>
    <rPh sb="0" eb="4">
      <t>コウザバンゴウ</t>
    </rPh>
    <phoneticPr fontId="5"/>
  </si>
  <si>
    <t>口座名義人</t>
    <rPh sb="0" eb="2">
      <t>コウザ</t>
    </rPh>
    <rPh sb="2" eb="5">
      <t>メイギニン</t>
    </rPh>
    <phoneticPr fontId="5"/>
  </si>
  <si>
    <t>入力シート</t>
    <rPh sb="0" eb="2">
      <t>ニュウリョク</t>
    </rPh>
    <phoneticPr fontId="5"/>
  </si>
  <si>
    <t>名　　称：</t>
    <phoneticPr fontId="5"/>
  </si>
  <si>
    <t>　　　　　　　　　　　　　　　　　　　　  代表者名：</t>
    <phoneticPr fontId="5"/>
  </si>
  <si>
    <t>口座番号</t>
    <phoneticPr fontId="5"/>
  </si>
  <si>
    <t>店番号</t>
    <rPh sb="0" eb="1">
      <t>ミセ</t>
    </rPh>
    <rPh sb="1" eb="3">
      <t>バンゴウ</t>
    </rPh>
    <phoneticPr fontId="5"/>
  </si>
  <si>
    <t>普通</t>
    <rPh sb="0" eb="2">
      <t>フツウ</t>
    </rPh>
    <phoneticPr fontId="5"/>
  </si>
  <si>
    <t>当座</t>
    <rPh sb="0" eb="2">
      <t>トウザ</t>
    </rPh>
    <phoneticPr fontId="5"/>
  </si>
  <si>
    <t>申請日</t>
    <rPh sb="0" eb="3">
      <t>シンセイビ</t>
    </rPh>
    <phoneticPr fontId="5"/>
  </si>
  <si>
    <t>金融機関コード</t>
    <phoneticPr fontId="5"/>
  </si>
  <si>
    <t>項目</t>
    <rPh sb="0" eb="2">
      <t>コウモク</t>
    </rPh>
    <phoneticPr fontId="5"/>
  </si>
  <si>
    <t>内容</t>
    <rPh sb="0" eb="2">
      <t>ナイヨウ</t>
    </rPh>
    <phoneticPr fontId="5"/>
  </si>
  <si>
    <t>各項目の内容を入力してください。</t>
    <rPh sb="0" eb="3">
      <t>カクコウモク</t>
    </rPh>
    <rPh sb="4" eb="6">
      <t>ナイヨウ</t>
    </rPh>
    <rPh sb="7" eb="9">
      <t>ニュウリョク</t>
    </rPh>
    <phoneticPr fontId="5"/>
  </si>
  <si>
    <t>代表者名</t>
  </si>
  <si>
    <t>郵便番号</t>
  </si>
  <si>
    <t>方書き</t>
    <rPh sb="0" eb="1">
      <t>カタ</t>
    </rPh>
    <rPh sb="1" eb="2">
      <t>ガ</t>
    </rPh>
    <phoneticPr fontId="5"/>
  </si>
  <si>
    <t>債権者名</t>
    <rPh sb="0" eb="3">
      <t>サイケンシャ</t>
    </rPh>
    <rPh sb="3" eb="4">
      <t>メイ</t>
    </rPh>
    <phoneticPr fontId="5"/>
  </si>
  <si>
    <t>金額</t>
    <rPh sb="0" eb="2">
      <t>キンガク</t>
    </rPh>
    <phoneticPr fontId="5"/>
  </si>
  <si>
    <t>消費税額</t>
    <rPh sb="0" eb="3">
      <t>ショウヒゼイ</t>
    </rPh>
    <rPh sb="3" eb="4">
      <t>ガク</t>
    </rPh>
    <phoneticPr fontId="5"/>
  </si>
  <si>
    <t>金融機関コード</t>
    <rPh sb="0" eb="2">
      <t>キンユウ</t>
    </rPh>
    <rPh sb="2" eb="4">
      <t>キカン</t>
    </rPh>
    <phoneticPr fontId="5"/>
  </si>
  <si>
    <t>金融機関店舗コード</t>
    <rPh sb="0" eb="2">
      <t>キンユウ</t>
    </rPh>
    <rPh sb="2" eb="4">
      <t>キカン</t>
    </rPh>
    <rPh sb="4" eb="6">
      <t>テンポ</t>
    </rPh>
    <phoneticPr fontId="5"/>
  </si>
  <si>
    <t>口座名義</t>
    <rPh sb="0" eb="2">
      <t>コウザ</t>
    </rPh>
    <rPh sb="2" eb="4">
      <t>メイギ</t>
    </rPh>
    <phoneticPr fontId="5"/>
  </si>
  <si>
    <t>預金区分</t>
    <rPh sb="0" eb="2">
      <t>ヨキン</t>
    </rPh>
    <rPh sb="2" eb="4">
      <t>クブン</t>
    </rPh>
    <phoneticPr fontId="5"/>
  </si>
  <si>
    <t>口座番号</t>
    <rPh sb="0" eb="2">
      <t>コウザ</t>
    </rPh>
    <rPh sb="2" eb="4">
      <t>バンゴウ</t>
    </rPh>
    <phoneticPr fontId="5"/>
  </si>
  <si>
    <t>第４号様式（第６条関係）</t>
    <phoneticPr fontId="5"/>
  </si>
  <si>
    <t>電話番号</t>
    <rPh sb="0" eb="2">
      <t>デンワ</t>
    </rPh>
    <rPh sb="2" eb="4">
      <t>バンゴウ</t>
    </rPh>
    <phoneticPr fontId="5"/>
  </si>
  <si>
    <t>「申請額」については、別シートの「申請額シート」を記入してください。「申請額シート」を記入いただくと自動で金額が表示されます。</t>
    <rPh sb="1" eb="4">
      <t>シンセイガク</t>
    </rPh>
    <rPh sb="11" eb="12">
      <t>ベツ</t>
    </rPh>
    <rPh sb="17" eb="20">
      <t>シンセイガク</t>
    </rPh>
    <rPh sb="25" eb="27">
      <t>キニュウ</t>
    </rPh>
    <rPh sb="35" eb="38">
      <t>シンセイガク</t>
    </rPh>
    <rPh sb="43" eb="45">
      <t>キニュウ</t>
    </rPh>
    <rPh sb="50" eb="52">
      <t>ジドウ</t>
    </rPh>
    <rPh sb="53" eb="55">
      <t>キンガク</t>
    </rPh>
    <rPh sb="56" eb="58">
      <t>ヒョウジ</t>
    </rPh>
    <phoneticPr fontId="5"/>
  </si>
  <si>
    <t>注意事項</t>
    <rPh sb="0" eb="4">
      <t>チュウイジコウ</t>
    </rPh>
    <phoneticPr fontId="5"/>
  </si>
  <si>
    <t>　の写し等、事業を継続して実施していることを確認できる書類</t>
    <phoneticPr fontId="5"/>
  </si>
  <si>
    <t>大和市下鶴間１－１－１</t>
    <rPh sb="0" eb="3">
      <t>ヤマトシ</t>
    </rPh>
    <rPh sb="3" eb="6">
      <t>シモツルマ</t>
    </rPh>
    <phoneticPr fontId="5"/>
  </si>
  <si>
    <t>全角で入力してください。</t>
    <phoneticPr fontId="5"/>
  </si>
  <si>
    <t>代表者氏名</t>
    <phoneticPr fontId="5"/>
  </si>
  <si>
    <t>全角で入力してください。
性と名の間に全角スペースを入れてください。</t>
    <phoneticPr fontId="5"/>
  </si>
  <si>
    <t>半角数字4文字で入力してください。</t>
    <phoneticPr fontId="5"/>
  </si>
  <si>
    <t>半角数字3文字で入力してください。</t>
    <phoneticPr fontId="5"/>
  </si>
  <si>
    <t>半角数字7文字で入力してください。</t>
    <phoneticPr fontId="5"/>
  </si>
  <si>
    <t>242-8601</t>
    <phoneticPr fontId="5"/>
  </si>
  <si>
    <t>代表取締役</t>
    <rPh sb="0" eb="5">
      <t>ダイヒョウトリシマリヤク</t>
    </rPh>
    <phoneticPr fontId="5"/>
  </si>
  <si>
    <t>大和　太郎</t>
    <rPh sb="0" eb="2">
      <t>ヤマト</t>
    </rPh>
    <rPh sb="3" eb="5">
      <t>タロウ</t>
    </rPh>
    <phoneticPr fontId="5"/>
  </si>
  <si>
    <t>総務部</t>
    <rPh sb="0" eb="3">
      <t>ソウムブ</t>
    </rPh>
    <phoneticPr fontId="5"/>
  </si>
  <si>
    <t>大和　次郎</t>
    <rPh sb="0" eb="2">
      <t>ヤマト</t>
    </rPh>
    <rPh sb="3" eb="5">
      <t>ジロウ</t>
    </rPh>
    <phoneticPr fontId="5"/>
  </si>
  <si>
    <t>yamato@jp</t>
    <phoneticPr fontId="5"/>
  </si>
  <si>
    <t>0111</t>
    <phoneticPr fontId="5"/>
  </si>
  <si>
    <t>111</t>
    <phoneticPr fontId="5"/>
  </si>
  <si>
    <t>半角数字8文字（ハイフン含む）で入力してください。</t>
    <phoneticPr fontId="5"/>
  </si>
  <si>
    <t>債権者管理区分</t>
  </si>
  <si>
    <t>債権者コード</t>
    <phoneticPr fontId="5"/>
  </si>
  <si>
    <t>枝番</t>
    <rPh sb="0" eb="1">
      <t>エダ</t>
    </rPh>
    <rPh sb="1" eb="2">
      <t>バン</t>
    </rPh>
    <phoneticPr fontId="5"/>
  </si>
  <si>
    <t>代表者職名</t>
    <rPh sb="0" eb="3">
      <t>ダイヒョウシャ</t>
    </rPh>
    <rPh sb="3" eb="5">
      <t>ショクメイ</t>
    </rPh>
    <phoneticPr fontId="5"/>
  </si>
  <si>
    <t>税表区分</t>
    <rPh sb="0" eb="1">
      <t>ゼイ</t>
    </rPh>
    <rPh sb="1" eb="2">
      <t>ヒョウ</t>
    </rPh>
    <rPh sb="2" eb="4">
      <t>クブン</t>
    </rPh>
    <phoneticPr fontId="5"/>
  </si>
  <si>
    <t>配偶者区分(入力不要)</t>
    <rPh sb="0" eb="3">
      <t>ハイグウシャ</t>
    </rPh>
    <rPh sb="3" eb="5">
      <t>クブン</t>
    </rPh>
    <phoneticPr fontId="5"/>
  </si>
  <si>
    <t>扶養人数(入力不要)</t>
    <rPh sb="0" eb="2">
      <t>フヨウ</t>
    </rPh>
    <rPh sb="2" eb="4">
      <t>ニンズウ</t>
    </rPh>
    <phoneticPr fontId="5"/>
  </si>
  <si>
    <t>納入義務者コード(入力不要)</t>
    <rPh sb="0" eb="2">
      <t>ノウニュウ</t>
    </rPh>
    <rPh sb="2" eb="5">
      <t>ギムシャ</t>
    </rPh>
    <phoneticPr fontId="5"/>
  </si>
  <si>
    <t>所得税</t>
    <phoneticPr fontId="5"/>
  </si>
  <si>
    <t>雇用保険料</t>
    <phoneticPr fontId="5"/>
  </si>
  <si>
    <t>健康保険料</t>
    <phoneticPr fontId="5"/>
  </si>
  <si>
    <t>厚生年金保険料</t>
    <phoneticPr fontId="5"/>
  </si>
  <si>
    <t>その他</t>
    <rPh sb="2" eb="3">
      <t>タ</t>
    </rPh>
    <phoneticPr fontId="5"/>
  </si>
  <si>
    <t>非課税額</t>
    <phoneticPr fontId="5"/>
  </si>
  <si>
    <t>住民税</t>
    <rPh sb="0" eb="3">
      <t>ジュウミンゼイ</t>
    </rPh>
    <phoneticPr fontId="5"/>
  </si>
  <si>
    <t>口座名義人</t>
    <rPh sb="0" eb="2">
      <t>コウザ</t>
    </rPh>
    <rPh sb="2" eb="5">
      <t>メイギニン</t>
    </rPh>
    <phoneticPr fontId="5"/>
  </si>
  <si>
    <t>全角→半角</t>
    <rPh sb="0" eb="2">
      <t>ゼンカク</t>
    </rPh>
    <rPh sb="3" eb="5">
      <t>ハンカク</t>
    </rPh>
    <phoneticPr fontId="5"/>
  </si>
  <si>
    <t>小文字→大文字</t>
    <rPh sb="0" eb="3">
      <t>コモジ</t>
    </rPh>
    <rPh sb="4" eb="7">
      <t>オオモジ</t>
    </rPh>
    <phoneticPr fontId="5"/>
  </si>
  <si>
    <t>口座名義人の記載に不備があった際に自動修正する項目</t>
    <rPh sb="0" eb="2">
      <t>コウザ</t>
    </rPh>
    <rPh sb="2" eb="5">
      <t>メイギニン</t>
    </rPh>
    <rPh sb="6" eb="8">
      <t>キサイ</t>
    </rPh>
    <rPh sb="9" eb="11">
      <t>フビ</t>
    </rPh>
    <rPh sb="15" eb="16">
      <t>サイ</t>
    </rPh>
    <rPh sb="17" eb="21">
      <t>ジドウシュウセイ</t>
    </rPh>
    <rPh sb="23" eb="25">
      <t>コウモク</t>
    </rPh>
    <phoneticPr fontId="5"/>
  </si>
  <si>
    <r>
      <t>（１）口座名義人の記入方法
・半角カタカナで入力してください。
・半角カタカナで入力する際、小文字を使用しないでください
　以下の例について、「ﾔ」が小文字だと支払い不可能となります。
（例）
①ｶﾌﾞｼｷｶｲｼ</t>
    </r>
    <r>
      <rPr>
        <b/>
        <u/>
        <sz val="11"/>
        <color rgb="FFFF0000"/>
        <rFont val="ＭＳ Ｐゴシック"/>
        <family val="3"/>
        <charset val="128"/>
      </rPr>
      <t>ﾔ</t>
    </r>
    <r>
      <rPr>
        <sz val="11"/>
        <color rgb="FFFF0000"/>
        <rFont val="ＭＳ Ｐゴシック"/>
        <family val="3"/>
        <charset val="128"/>
      </rPr>
      <t>→支払い可能
②ｶﾌﾞｼｷｶｲｼ</t>
    </r>
    <r>
      <rPr>
        <b/>
        <u/>
        <sz val="11"/>
        <color rgb="FFFF0000"/>
        <rFont val="ＭＳ Ｐゴシック"/>
        <family val="3"/>
        <charset val="128"/>
      </rPr>
      <t>ｬ</t>
    </r>
    <r>
      <rPr>
        <sz val="11"/>
        <color rgb="FFFF0000"/>
        <rFont val="ＭＳ Ｐゴシック"/>
        <family val="3"/>
        <charset val="128"/>
      </rPr>
      <t>→支払い不可能
・通帳の名義が「株式会社大和法人　代表取締役　大和　太郎」となっていた場合、口座名義人は「ｶ）ﾔﾏﾄﾎｳｼﾞﾝ」と記載してください。
（２）使用可能な口座について
・お振込みの口座は法人名義（代表者氏名まで記載していても可能）の口座にしてください。
・なお、施設名まで記載されている口座は不可となります。</t>
    </r>
    <rPh sb="3" eb="5">
      <t>コウザ</t>
    </rPh>
    <rPh sb="5" eb="8">
      <t>メイギニン</t>
    </rPh>
    <rPh sb="9" eb="11">
      <t>キニュウ</t>
    </rPh>
    <rPh sb="11" eb="13">
      <t>ホウホウ</t>
    </rPh>
    <rPh sb="15" eb="17">
      <t>ハンカク</t>
    </rPh>
    <rPh sb="22" eb="24">
      <t>ニュウリョク</t>
    </rPh>
    <rPh sb="33" eb="35">
      <t>ハンカク</t>
    </rPh>
    <rPh sb="40" eb="42">
      <t>ニュウリョク</t>
    </rPh>
    <rPh sb="44" eb="45">
      <t>サイ</t>
    </rPh>
    <rPh sb="46" eb="49">
      <t>コモジ</t>
    </rPh>
    <rPh sb="50" eb="52">
      <t>シヨウ</t>
    </rPh>
    <rPh sb="62" eb="64">
      <t>イカ</t>
    </rPh>
    <rPh sb="65" eb="66">
      <t>レイ</t>
    </rPh>
    <rPh sb="75" eb="78">
      <t>コモジ</t>
    </rPh>
    <rPh sb="80" eb="82">
      <t>シハラ</t>
    </rPh>
    <rPh sb="83" eb="86">
      <t>フカノウ</t>
    </rPh>
    <rPh sb="94" eb="95">
      <t>レイ</t>
    </rPh>
    <rPh sb="108" eb="110">
      <t>シハラ</t>
    </rPh>
    <rPh sb="111" eb="113">
      <t>カノウ</t>
    </rPh>
    <rPh sb="125" eb="127">
      <t>シハラ</t>
    </rPh>
    <rPh sb="128" eb="131">
      <t>フカノウ</t>
    </rPh>
    <rPh sb="133" eb="135">
      <t>ツウチョウ</t>
    </rPh>
    <rPh sb="136" eb="138">
      <t>メイギ</t>
    </rPh>
    <rPh sb="158" eb="160">
      <t>タロウ</t>
    </rPh>
    <rPh sb="167" eb="169">
      <t>バアイ</t>
    </rPh>
    <rPh sb="170" eb="172">
      <t>コウザ</t>
    </rPh>
    <rPh sb="172" eb="175">
      <t>メイギニン</t>
    </rPh>
    <rPh sb="189" eb="191">
      <t>キサイ</t>
    </rPh>
    <rPh sb="216" eb="218">
      <t>フリコ</t>
    </rPh>
    <rPh sb="220" eb="222">
      <t>コウザ</t>
    </rPh>
    <rPh sb="223" eb="225">
      <t>ホウジン</t>
    </rPh>
    <rPh sb="225" eb="227">
      <t>メイギ</t>
    </rPh>
    <rPh sb="228" eb="231">
      <t>ダイヒョウシャ</t>
    </rPh>
    <rPh sb="231" eb="233">
      <t>シメイ</t>
    </rPh>
    <rPh sb="235" eb="237">
      <t>キサイ</t>
    </rPh>
    <rPh sb="242" eb="244">
      <t>カノウ</t>
    </rPh>
    <rPh sb="246" eb="248">
      <t>コウザ</t>
    </rPh>
    <rPh sb="261" eb="264">
      <t>シセツメイ</t>
    </rPh>
    <rPh sb="266" eb="268">
      <t>キサイ</t>
    </rPh>
    <rPh sb="273" eb="275">
      <t>コウザ</t>
    </rPh>
    <rPh sb="276" eb="278">
      <t>フカ</t>
    </rPh>
    <phoneticPr fontId="5"/>
  </si>
  <si>
    <t>事業者者名</t>
    <rPh sb="0" eb="3">
      <t>ジギョウシャ</t>
    </rPh>
    <rPh sb="3" eb="4">
      <t>シャ</t>
    </rPh>
    <rPh sb="4" eb="5">
      <t>メイ</t>
    </rPh>
    <phoneticPr fontId="23"/>
  </si>
  <si>
    <t>代表者職名</t>
    <rPh sb="0" eb="3">
      <t>ダイヒョウシャ</t>
    </rPh>
    <rPh sb="3" eb="5">
      <t>ショクメイ</t>
    </rPh>
    <phoneticPr fontId="23"/>
  </si>
  <si>
    <t>住所</t>
    <rPh sb="0" eb="2">
      <t>ジュウショ</t>
    </rPh>
    <phoneticPr fontId="23"/>
  </si>
  <si>
    <t>方書き</t>
    <rPh sb="0" eb="1">
      <t>カタ</t>
    </rPh>
    <rPh sb="1" eb="2">
      <t>ガ</t>
    </rPh>
    <phoneticPr fontId="23"/>
  </si>
  <si>
    <t>金額</t>
    <rPh sb="0" eb="2">
      <t>キンガク</t>
    </rPh>
    <phoneticPr fontId="23"/>
  </si>
  <si>
    <t>金融機関
コード</t>
    <rPh sb="0" eb="2">
      <t>キンユウ</t>
    </rPh>
    <rPh sb="2" eb="4">
      <t>キカン</t>
    </rPh>
    <phoneticPr fontId="23"/>
  </si>
  <si>
    <t>金融機関
店舗コード</t>
    <rPh sb="0" eb="2">
      <t>キンユウ</t>
    </rPh>
    <rPh sb="2" eb="4">
      <t>キカン</t>
    </rPh>
    <rPh sb="5" eb="7">
      <t>テンポ</t>
    </rPh>
    <phoneticPr fontId="23"/>
  </si>
  <si>
    <t>口座名義</t>
    <rPh sb="0" eb="2">
      <t>コウザ</t>
    </rPh>
    <rPh sb="2" eb="4">
      <t>メイギ</t>
    </rPh>
    <phoneticPr fontId="23"/>
  </si>
  <si>
    <t>預金
区分</t>
    <rPh sb="0" eb="2">
      <t>ヨキン</t>
    </rPh>
    <rPh sb="3" eb="5">
      <t>クブン</t>
    </rPh>
    <phoneticPr fontId="23"/>
  </si>
  <si>
    <t>口座番号</t>
    <rPh sb="0" eb="2">
      <t>コウザ</t>
    </rPh>
    <rPh sb="2" eb="4">
      <t>バンゴウ</t>
    </rPh>
    <phoneticPr fontId="23"/>
  </si>
  <si>
    <t>口座名義人の記載に不備があった際に自動修正する項目
(自動修正が必要な項目のみ)</t>
    <rPh sb="27" eb="29">
      <t>ジドウ</t>
    </rPh>
    <rPh sb="29" eb="31">
      <t>シュウセイ</t>
    </rPh>
    <rPh sb="32" eb="34">
      <t>ヒツヨウ</t>
    </rPh>
    <rPh sb="35" eb="37">
      <t>コウモク</t>
    </rPh>
    <phoneticPr fontId="5"/>
  </si>
  <si>
    <t>１２３４５６７８</t>
    <phoneticPr fontId="5"/>
  </si>
  <si>
    <t>０４６－２６０ー５１７０</t>
    <phoneticPr fontId="5"/>
  </si>
  <si>
    <t>令和６年１月１日以前</t>
    <phoneticPr fontId="5"/>
  </si>
  <si>
    <t>令和６年１月２日以降</t>
    <rPh sb="8" eb="10">
      <t>イコウ</t>
    </rPh>
    <phoneticPr fontId="5"/>
  </si>
  <si>
    <t>入力シート（記入例）</t>
    <rPh sb="0" eb="2">
      <t>ニュウリョク</t>
    </rPh>
    <rPh sb="6" eb="9">
      <t>キニュウレイ</t>
    </rPh>
    <phoneticPr fontId="5"/>
  </si>
  <si>
    <t>検証用シート</t>
    <rPh sb="0" eb="3">
      <t>ケンショウヨウ</t>
    </rPh>
    <phoneticPr fontId="5"/>
  </si>
  <si>
    <t>６月補正　申請事業所</t>
    <rPh sb="1" eb="2">
      <t>ガツ</t>
    </rPh>
    <rPh sb="2" eb="4">
      <t>ホセイ</t>
    </rPh>
    <rPh sb="5" eb="7">
      <t>シンセイ</t>
    </rPh>
    <rPh sb="7" eb="10">
      <t>ジギョウショ</t>
    </rPh>
    <phoneticPr fontId="5"/>
  </si>
  <si>
    <t>１２月補正　申請事業所</t>
    <rPh sb="2" eb="3">
      <t>ガツ</t>
    </rPh>
    <rPh sb="3" eb="5">
      <t>ホセイ</t>
    </rPh>
    <rPh sb="6" eb="8">
      <t>シンセイ</t>
    </rPh>
    <rPh sb="8" eb="11">
      <t>ジギョウショ</t>
    </rPh>
    <phoneticPr fontId="5"/>
  </si>
  <si>
    <t>重複</t>
    <rPh sb="0" eb="2">
      <t>チョウフク</t>
    </rPh>
    <phoneticPr fontId="5"/>
  </si>
  <si>
    <t>６月補正時の申請有無</t>
    <rPh sb="1" eb="2">
      <t>ガツ</t>
    </rPh>
    <rPh sb="2" eb="5">
      <t>ホセイジ</t>
    </rPh>
    <rPh sb="6" eb="8">
      <t>シンセイ</t>
    </rPh>
    <rPh sb="8" eb="10">
      <t>ウム</t>
    </rPh>
    <phoneticPr fontId="5"/>
  </si>
  <si>
    <t>半角でハイフンありで入力してください。</t>
    <rPh sb="0" eb="2">
      <t>ハンカク</t>
    </rPh>
    <rPh sb="10" eb="12">
      <t>ニュウリョク</t>
    </rPh>
    <phoneticPr fontId="5"/>
  </si>
  <si>
    <r>
      <t xml:space="preserve">口座名義人
</t>
    </r>
    <r>
      <rPr>
        <b/>
        <sz val="11"/>
        <rFont val="ＭＳ Ｐゴシック"/>
        <family val="3"/>
        <charset val="128"/>
      </rPr>
      <t>(半角カタカナ)</t>
    </r>
    <rPh sb="0" eb="2">
      <t>コウザ</t>
    </rPh>
    <rPh sb="2" eb="5">
      <t>メイギニン</t>
    </rPh>
    <rPh sb="7" eb="9">
      <t>ハンカク</t>
    </rPh>
    <phoneticPr fontId="5"/>
  </si>
  <si>
    <r>
      <t>注意事項をよくご確認のうえ、記載してください。
注意事項に基づかず記載した場合、</t>
    </r>
    <r>
      <rPr>
        <b/>
        <u/>
        <sz val="11"/>
        <rFont val="ＭＳ Ｐゴシック"/>
        <family val="3"/>
        <charset val="128"/>
      </rPr>
      <t>支払できない</t>
    </r>
    <r>
      <rPr>
        <sz val="11"/>
        <rFont val="ＭＳ Ｐゴシック"/>
        <family val="3"/>
        <charset val="128"/>
      </rPr>
      <t>可能性があります。
続けて入力シート②を記入してください。</t>
    </r>
    <rPh sb="0" eb="4">
      <t>チュウイジコウ</t>
    </rPh>
    <rPh sb="8" eb="10">
      <t>カクニン</t>
    </rPh>
    <rPh sb="14" eb="16">
      <t>キサイ</t>
    </rPh>
    <rPh sb="24" eb="28">
      <t>チュウイジコウ</t>
    </rPh>
    <rPh sb="29" eb="30">
      <t>モト</t>
    </rPh>
    <rPh sb="33" eb="35">
      <t>キサイ</t>
    </rPh>
    <rPh sb="37" eb="39">
      <t>バアイ</t>
    </rPh>
    <rPh sb="40" eb="42">
      <t>シハライ</t>
    </rPh>
    <rPh sb="46" eb="49">
      <t>カノウセイ</t>
    </rPh>
    <rPh sb="56" eb="57">
      <t>ツヅ</t>
    </rPh>
    <rPh sb="59" eb="61">
      <t>ニュウリョク</t>
    </rPh>
    <rPh sb="66" eb="68">
      <t>キニュウ</t>
    </rPh>
    <phoneticPr fontId="5"/>
  </si>
  <si>
    <t>やまとん銀行</t>
    <rPh sb="4" eb="6">
      <t>ギンコウ</t>
    </rPh>
    <phoneticPr fontId="5"/>
  </si>
  <si>
    <t>はーとん支店</t>
    <rPh sb="4" eb="6">
      <t>シテン</t>
    </rPh>
    <phoneticPr fontId="5"/>
  </si>
  <si>
    <t>〇〇支店、〇〇支所、〇〇営業部、本店と入力してください。</t>
    <rPh sb="2" eb="4">
      <t>シテン</t>
    </rPh>
    <rPh sb="7" eb="9">
      <t>シショ</t>
    </rPh>
    <rPh sb="12" eb="15">
      <t>エイギョウブ</t>
    </rPh>
    <rPh sb="16" eb="18">
      <t>ホンテン</t>
    </rPh>
    <rPh sb="19" eb="21">
      <t>ニュウリョク</t>
    </rPh>
    <phoneticPr fontId="5"/>
  </si>
  <si>
    <t>株式会社やまとん法人</t>
    <rPh sb="0" eb="4">
      <t>カブシキカイシャ</t>
    </rPh>
    <rPh sb="8" eb="10">
      <t>ホウジン</t>
    </rPh>
    <phoneticPr fontId="5"/>
  </si>
  <si>
    <t>ｶ)ﾔﾏﾄﾝﾎｳｼﾞﾝ</t>
    <phoneticPr fontId="5"/>
  </si>
  <si>
    <t>記載に不備があった際に自動修正する項目
(自動修正が必要な項目のみ)</t>
    <rPh sb="21" eb="23">
      <t>ジドウ</t>
    </rPh>
    <rPh sb="23" eb="25">
      <t>シュウセイ</t>
    </rPh>
    <rPh sb="26" eb="28">
      <t>ヒツヨウ</t>
    </rPh>
    <rPh sb="29" eb="31">
      <t>コウモク</t>
    </rPh>
    <phoneticPr fontId="5"/>
  </si>
  <si>
    <t>申請者　　住　　所：</t>
    <phoneticPr fontId="5"/>
  </si>
  <si>
    <t>担当者情報</t>
    <rPh sb="0" eb="3">
      <t>タントウシャ</t>
    </rPh>
    <rPh sb="3" eb="5">
      <t>ジョウホウ</t>
    </rPh>
    <phoneticPr fontId="5"/>
  </si>
  <si>
    <t>(1) 事業所・施設別申請額一覧に記載した高齢者施設等（以下「申請施設等」という。）は、現に運営しており、令和６年３月31日までの間、事業の廃止又は事業の休止をせず、運営を継続する予定です。
(2) 支援金の支給を受けた場合、光熱費、燃料費又は食材費の高騰分を理由とした利用者負担額の引上げ等の利用者への影響を極力少なくするよう努めます。
(3) 代表者は暴力団員に該当しません。
(4) 申請書の記載事項について虚偽であることが判明した場合や、要件に該当しないことが判明した場合には、本支援金を返還します。</t>
    <rPh sb="100" eb="102">
      <t>シエン</t>
    </rPh>
    <rPh sb="104" eb="106">
      <t>シキュウ</t>
    </rPh>
    <phoneticPr fontId="5"/>
  </si>
  <si>
    <t>　なお、申請後に、代表者が暴力団員に該当しないことを確認するため、市からの求めがあった場合は確認に必要な個人情報の提出に応じ、情報を神奈川県警察本部に照会することについて、代表者が同意しています。</t>
    <rPh sb="33" eb="34">
      <t>シ</t>
    </rPh>
    <phoneticPr fontId="5"/>
  </si>
  <si>
    <t xml:space="preserve">  令和５年１０月サービス提供分以降、直近までの介護給付費等支払決定額通知書</t>
    <phoneticPr fontId="5"/>
  </si>
  <si>
    <t>大和市高齢者施設等物価高騰対策支援金事業実施要綱第６条の規定に基づき、次のとおり令和５年度大和市高齢者施設等物価高騰対策支援金を請求します。</t>
    <phoneticPr fontId="5"/>
  </si>
  <si>
    <t>令和　年　月　　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</si>
</sst>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quot;"/>
    <numFmt numFmtId="177" formatCode="yyyy/m/d;@"/>
    <numFmt numFmtId="178" formatCode="[$-411]ggge&quot;年&quot;m&quot;月&quot;d&quot;日&quot;;@"/>
    <numFmt numFmtId="179" formatCode="&quot;〒&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0"/>
      <name val="ＭＳ Ｐ明朝"/>
      <family val="1"/>
      <charset val="128"/>
    </font>
    <font>
      <sz val="10"/>
      <name val="ＭＳ Ｐ明朝"/>
      <family val="1"/>
      <charset val="128"/>
    </font>
    <font>
      <sz val="11"/>
      <name val="ＭＳ 明朝"/>
      <family val="1"/>
      <charset val="128"/>
    </font>
    <font>
      <sz val="10.5"/>
      <name val="ＭＳ 明朝"/>
      <family val="1"/>
      <charset val="128"/>
    </font>
    <font>
      <sz val="10"/>
      <name val="ＭＳ Ｐゴシック"/>
      <family val="3"/>
      <charset val="128"/>
    </font>
    <font>
      <sz val="7"/>
      <name val="ＭＳ Ｐ明朝"/>
      <family val="1"/>
      <charset val="128"/>
    </font>
    <font>
      <u/>
      <sz val="11"/>
      <color theme="10"/>
      <name val="ＭＳ Ｐゴシック"/>
      <family val="3"/>
      <charset val="128"/>
    </font>
    <font>
      <sz val="9"/>
      <name val="ＭＳ ゴシック"/>
      <family val="3"/>
      <charset val="128"/>
    </font>
    <font>
      <sz val="11"/>
      <name val="明朝"/>
      <family val="1"/>
      <charset val="128"/>
    </font>
    <font>
      <sz val="9"/>
      <color indexed="9"/>
      <name val="ＭＳ ゴシック"/>
      <family val="3"/>
      <charset val="128"/>
    </font>
    <font>
      <b/>
      <sz val="9"/>
      <color indexed="81"/>
      <name val="ＭＳ Ｐゴシック"/>
      <family val="3"/>
      <charset val="128"/>
    </font>
    <font>
      <sz val="11"/>
      <color rgb="FFFF0000"/>
      <name val="ＭＳ Ｐゴシック"/>
      <family val="3"/>
      <charset val="128"/>
    </font>
    <font>
      <sz val="11"/>
      <color theme="1"/>
      <name val="ＭＳ 明朝"/>
      <family val="1"/>
      <charset val="128"/>
    </font>
    <font>
      <sz val="9"/>
      <color theme="1"/>
      <name val="ＭＳ ゴシック"/>
      <family val="3"/>
      <charset val="128"/>
    </font>
    <font>
      <b/>
      <u/>
      <sz val="11"/>
      <name val="ＭＳ Ｐゴシック"/>
      <family val="3"/>
      <charset val="128"/>
    </font>
    <font>
      <b/>
      <u/>
      <sz val="11"/>
      <color rgb="FFFF0000"/>
      <name val="ＭＳ Ｐゴシック"/>
      <family val="3"/>
      <charset val="128"/>
    </font>
    <font>
      <sz val="6"/>
      <name val="ＭＳ Ｐゴシック"/>
      <family val="3"/>
      <charset val="128"/>
      <scheme val="minor"/>
    </font>
    <font>
      <b/>
      <sz val="11"/>
      <name val="ＭＳ Ｐゴシック"/>
      <family val="3"/>
      <charset val="128"/>
    </font>
    <font>
      <sz val="10"/>
      <color theme="1"/>
      <name val="ＭＳ 明朝"/>
      <family val="1"/>
      <charset val="128"/>
    </font>
    <font>
      <sz val="10.5"/>
      <color theme="1"/>
      <name val="ＭＳ 明朝"/>
      <family val="1"/>
      <charset val="128"/>
    </font>
    <font>
      <sz val="11"/>
      <color theme="1"/>
      <name val="ＭＳ Ｐゴシック"/>
      <family val="3"/>
      <charset val="128"/>
    </font>
  </fonts>
  <fills count="12">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rgb="FFFFC000"/>
        <bgColor indexed="64"/>
      </patternFill>
    </fill>
    <fill>
      <patternFill patternType="solid">
        <fgColor theme="1"/>
        <bgColor indexed="64"/>
      </patternFill>
    </fill>
  </fills>
  <borders count="29">
    <border>
      <left/>
      <right/>
      <top/>
      <bottom/>
      <diagonal/>
    </border>
    <border>
      <left/>
      <right/>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0">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0" fontId="2" fillId="0" borderId="0">
      <alignment vertical="center"/>
    </xf>
    <xf numFmtId="0" fontId="13" fillId="0" borderId="0" applyNumberFormat="0" applyFill="0" applyBorder="0" applyAlignment="0" applyProtection="0">
      <alignment vertical="center"/>
    </xf>
    <xf numFmtId="0" fontId="15" fillId="0" borderId="0"/>
  </cellStyleXfs>
  <cellXfs count="203">
    <xf numFmtId="0" fontId="0" fillId="0" borderId="0" xfId="0">
      <alignment vertical="center"/>
    </xf>
    <xf numFmtId="0" fontId="8" fillId="0" borderId="0" xfId="0" applyFont="1">
      <alignment vertical="center"/>
    </xf>
    <xf numFmtId="0" fontId="7" fillId="0" borderId="0" xfId="0" applyFont="1" applyFill="1" applyBorder="1" applyAlignment="1">
      <alignment horizontal="left" vertical="center"/>
    </xf>
    <xf numFmtId="0" fontId="9" fillId="0" borderId="0" xfId="0" applyFont="1">
      <alignment vertical="center"/>
    </xf>
    <xf numFmtId="0" fontId="11" fillId="0" borderId="0" xfId="0" applyFont="1">
      <alignment vertical="center"/>
    </xf>
    <xf numFmtId="0" fontId="10" fillId="0" borderId="0" xfId="0" applyFont="1">
      <alignment vertical="center"/>
    </xf>
    <xf numFmtId="0" fontId="0" fillId="5" borderId="3" xfId="0" applyFill="1" applyBorder="1">
      <alignment vertical="center"/>
    </xf>
    <xf numFmtId="0" fontId="0" fillId="5" borderId="3" xfId="0" applyFill="1" applyBorder="1" applyAlignment="1">
      <alignment vertical="center" wrapText="1"/>
    </xf>
    <xf numFmtId="176" fontId="12" fillId="0" borderId="2" xfId="0" applyNumberFormat="1" applyFont="1" applyBorder="1" applyAlignment="1">
      <alignment horizontal="center" vertical="center" shrinkToFit="1"/>
    </xf>
    <xf numFmtId="0" fontId="12" fillId="0" borderId="2" xfId="0" applyNumberFormat="1" applyFont="1" applyBorder="1" applyAlignment="1">
      <alignment horizontal="center" vertical="center" shrinkToFit="1"/>
    </xf>
    <xf numFmtId="38" fontId="12" fillId="0" borderId="2" xfId="6" applyFont="1" applyBorder="1" applyAlignment="1">
      <alignment vertical="center" shrinkToFit="1"/>
    </xf>
    <xf numFmtId="0" fontId="0" fillId="6" borderId="27" xfId="0" applyFill="1" applyBorder="1" applyAlignment="1">
      <alignment horizontal="center" vertical="center"/>
    </xf>
    <xf numFmtId="0" fontId="0" fillId="0" borderId="27" xfId="0" applyBorder="1" applyAlignment="1" applyProtection="1">
      <alignment horizontal="center" vertical="center"/>
      <protection locked="0"/>
    </xf>
    <xf numFmtId="0" fontId="0" fillId="0" borderId="27" xfId="0" applyBorder="1" applyAlignment="1" applyProtection="1">
      <alignment horizontal="center" vertical="center" wrapText="1"/>
      <protection locked="0"/>
    </xf>
    <xf numFmtId="0" fontId="0" fillId="0" borderId="27" xfId="0" applyBorder="1" applyProtection="1">
      <alignment vertical="center"/>
      <protection locked="0"/>
    </xf>
    <xf numFmtId="0" fontId="14" fillId="7" borderId="27" xfId="0" applyFont="1" applyFill="1" applyBorder="1" applyAlignment="1">
      <alignment horizontal="center" vertical="center"/>
    </xf>
    <xf numFmtId="0" fontId="14" fillId="7" borderId="27" xfId="9" applyFont="1" applyFill="1" applyBorder="1" applyAlignment="1" applyProtection="1">
      <alignment horizontal="center" vertical="center"/>
      <protection locked="0"/>
    </xf>
    <xf numFmtId="0" fontId="14" fillId="7" borderId="27" xfId="9" applyFont="1" applyFill="1" applyBorder="1" applyAlignment="1">
      <alignment horizontal="center" vertical="center"/>
    </xf>
    <xf numFmtId="0" fontId="16" fillId="8" borderId="27" xfId="9" applyFont="1" applyFill="1" applyBorder="1" applyAlignment="1">
      <alignment horizontal="center" vertical="center"/>
    </xf>
    <xf numFmtId="0" fontId="14" fillId="7" borderId="27" xfId="9" applyFont="1" applyFill="1" applyBorder="1" applyAlignment="1">
      <alignment horizontal="right" vertical="center"/>
    </xf>
    <xf numFmtId="0" fontId="18" fillId="0" borderId="27" xfId="0" applyFont="1" applyBorder="1" applyAlignment="1" applyProtection="1">
      <alignment vertical="center" wrapText="1"/>
      <protection locked="0"/>
    </xf>
    <xf numFmtId="0" fontId="0" fillId="0" borderId="27" xfId="0" applyFill="1" applyBorder="1" applyAlignment="1" applyProtection="1">
      <alignment horizontal="center" vertical="center"/>
      <protection locked="0"/>
    </xf>
    <xf numFmtId="0" fontId="18" fillId="6" borderId="27" xfId="0" applyFont="1" applyFill="1" applyBorder="1" applyAlignment="1" applyProtection="1">
      <alignment vertical="center" wrapText="1"/>
      <protection locked="0"/>
    </xf>
    <xf numFmtId="0" fontId="0" fillId="6" borderId="27" xfId="0" applyFill="1" applyBorder="1" applyAlignment="1" applyProtection="1">
      <alignment horizontal="center" vertical="center"/>
      <protection locked="0"/>
    </xf>
    <xf numFmtId="38" fontId="0" fillId="0" borderId="0" xfId="0" applyNumberFormat="1">
      <alignment vertical="center"/>
    </xf>
    <xf numFmtId="49" fontId="0" fillId="0" borderId="0" xfId="0" applyNumberFormat="1">
      <alignment vertical="center"/>
    </xf>
    <xf numFmtId="0" fontId="18" fillId="0" borderId="27" xfId="0" applyFont="1" applyBorder="1" applyProtection="1">
      <alignment vertical="center"/>
      <protection locked="0"/>
    </xf>
    <xf numFmtId="0" fontId="14" fillId="9" borderId="27" xfId="9" applyFont="1" applyFill="1" applyBorder="1" applyAlignment="1">
      <alignment horizontal="center" vertical="center" wrapText="1"/>
    </xf>
    <xf numFmtId="0" fontId="14" fillId="9" borderId="27" xfId="9" applyFont="1" applyFill="1" applyBorder="1" applyAlignment="1">
      <alignment horizontal="center" vertical="center"/>
    </xf>
    <xf numFmtId="0" fontId="20" fillId="10" borderId="27" xfId="9" applyFont="1" applyFill="1" applyBorder="1" applyAlignment="1">
      <alignment horizontal="center" vertical="center"/>
    </xf>
    <xf numFmtId="0" fontId="14" fillId="9" borderId="28" xfId="9" applyFont="1" applyFill="1" applyBorder="1" applyAlignment="1">
      <alignment horizontal="center" vertical="center"/>
    </xf>
    <xf numFmtId="0" fontId="14" fillId="7" borderId="27" xfId="9"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4" fillId="7" borderId="27" xfId="9" applyFont="1" applyFill="1" applyBorder="1" applyAlignment="1" applyProtection="1">
      <alignment horizontal="center" vertical="center" wrapText="1"/>
      <protection locked="0"/>
    </xf>
    <xf numFmtId="0" fontId="16" fillId="8" borderId="27" xfId="9" applyFont="1" applyFill="1" applyBorder="1" applyAlignment="1">
      <alignment horizontal="center" vertical="center" wrapText="1"/>
    </xf>
    <xf numFmtId="0" fontId="0" fillId="0" borderId="0" xfId="0" applyAlignment="1">
      <alignment vertical="center" wrapText="1"/>
    </xf>
    <xf numFmtId="0" fontId="0" fillId="0" borderId="3" xfId="0" applyBorder="1" applyAlignment="1">
      <alignment vertical="center"/>
    </xf>
    <xf numFmtId="0" fontId="0" fillId="0" borderId="27" xfId="0" applyFill="1" applyBorder="1" applyAlignment="1">
      <alignment horizontal="center" vertical="center"/>
    </xf>
    <xf numFmtId="0" fontId="0" fillId="0" borderId="27" xfId="0" applyFill="1" applyBorder="1">
      <alignment vertical="center"/>
    </xf>
    <xf numFmtId="0" fontId="0" fillId="0" borderId="9" xfId="0" applyBorder="1" applyAlignment="1">
      <alignment horizontal="center" vertical="center"/>
    </xf>
    <xf numFmtId="0" fontId="0" fillId="0" borderId="9" xfId="0" applyBorder="1">
      <alignment vertical="center"/>
    </xf>
    <xf numFmtId="0" fontId="0" fillId="11" borderId="27" xfId="0" applyFill="1" applyBorder="1">
      <alignment vertical="center"/>
    </xf>
    <xf numFmtId="0" fontId="0" fillId="0" borderId="0" xfId="0" applyNumberFormat="1">
      <alignment vertical="center"/>
    </xf>
    <xf numFmtId="0" fontId="0" fillId="0" borderId="27" xfId="0" applyBorder="1" applyAlignment="1">
      <alignment horizontal="center" vertical="center"/>
    </xf>
    <xf numFmtId="0" fontId="0" fillId="0" borderId="27" xfId="0" applyBorder="1">
      <alignment vertical="center"/>
    </xf>
    <xf numFmtId="0" fontId="0" fillId="0" borderId="27" xfId="0" applyBorder="1" applyAlignment="1">
      <alignment horizontal="center" vertical="center" wrapText="1"/>
    </xf>
    <xf numFmtId="178" fontId="0" fillId="0" borderId="27" xfId="0" applyNumberFormat="1" applyFill="1"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7" xfId="0" applyBorder="1" applyAlignment="1" applyProtection="1">
      <alignment horizontal="left" vertical="center" wrapText="1"/>
      <protection locked="0"/>
    </xf>
    <xf numFmtId="38" fontId="0" fillId="6" borderId="27" xfId="6" applyFont="1" applyFill="1" applyBorder="1" applyAlignment="1">
      <alignment horizontal="left" vertical="center"/>
    </xf>
    <xf numFmtId="0" fontId="13" fillId="0" borderId="27" xfId="8"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0" fontId="19" fillId="4" borderId="0" xfId="0" applyFont="1" applyFill="1">
      <alignment vertical="center"/>
    </xf>
    <xf numFmtId="0" fontId="25" fillId="4" borderId="0" xfId="0" applyFont="1" applyFill="1">
      <alignment vertical="center"/>
    </xf>
    <xf numFmtId="0" fontId="19" fillId="4" borderId="0" xfId="0" applyFont="1" applyFill="1" applyAlignment="1">
      <alignment horizontal="right" vertical="center"/>
    </xf>
    <xf numFmtId="0" fontId="25" fillId="0" borderId="0" xfId="0" applyFont="1">
      <alignment vertical="center"/>
    </xf>
    <xf numFmtId="0" fontId="19" fillId="4" borderId="0" xfId="0" applyFont="1" applyFill="1" applyAlignment="1">
      <alignment horizontal="center" vertical="center"/>
    </xf>
    <xf numFmtId="0" fontId="19" fillId="4" borderId="0" xfId="0" applyFont="1" applyFill="1" applyBorder="1">
      <alignment vertical="center"/>
    </xf>
    <xf numFmtId="0" fontId="19" fillId="4" borderId="0" xfId="0" applyFont="1" applyFill="1" applyBorder="1" applyAlignment="1">
      <alignment horizontal="center" vertical="center"/>
    </xf>
    <xf numFmtId="0" fontId="19" fillId="3" borderId="0" xfId="0" applyFont="1" applyFill="1" applyAlignment="1">
      <alignment vertical="center"/>
    </xf>
    <xf numFmtId="0" fontId="25" fillId="0" borderId="0" xfId="0" applyFont="1" applyAlignment="1">
      <alignment horizontal="right" vertical="center"/>
    </xf>
    <xf numFmtId="0" fontId="19" fillId="4" borderId="0" xfId="0" applyFont="1" applyFill="1" applyAlignment="1">
      <alignment horizontal="center" vertical="center" wrapText="1"/>
    </xf>
    <xf numFmtId="0" fontId="19" fillId="4" borderId="0" xfId="0" applyFont="1" applyFill="1" applyAlignment="1">
      <alignment vertical="center"/>
    </xf>
    <xf numFmtId="0" fontId="19" fillId="4" borderId="0" xfId="0" applyFont="1" applyFill="1" applyAlignment="1">
      <alignment vertical="top"/>
    </xf>
    <xf numFmtId="0" fontId="25" fillId="0" borderId="0" xfId="0" applyFont="1" applyAlignment="1">
      <alignment vertical="top"/>
    </xf>
    <xf numFmtId="0" fontId="19" fillId="4" borderId="0" xfId="0" applyFont="1" applyFill="1" applyAlignment="1">
      <alignment horizontal="left" vertical="top" wrapText="1"/>
    </xf>
    <xf numFmtId="0" fontId="25" fillId="4" borderId="4" xfId="0" applyFont="1" applyFill="1" applyBorder="1" applyAlignment="1">
      <alignment vertical="center" shrinkToFit="1"/>
    </xf>
    <xf numFmtId="0" fontId="25" fillId="4" borderId="5" xfId="0" applyFont="1" applyFill="1" applyBorder="1" applyAlignment="1">
      <alignment vertical="center" shrinkToFit="1"/>
    </xf>
    <xf numFmtId="0" fontId="25" fillId="4" borderId="6" xfId="0" applyFont="1" applyFill="1" applyBorder="1" applyAlignment="1">
      <alignment vertical="center" shrinkToFit="1"/>
    </xf>
    <xf numFmtId="0" fontId="25" fillId="2" borderId="11" xfId="0" applyFont="1" applyFill="1" applyBorder="1">
      <alignment vertical="center"/>
    </xf>
    <xf numFmtId="0" fontId="26" fillId="0" borderId="0" xfId="0" applyFont="1" applyAlignment="1">
      <alignment horizontal="justify" vertical="center"/>
    </xf>
    <xf numFmtId="0" fontId="27" fillId="0" borderId="0" xfId="0" applyFont="1">
      <alignment vertical="center"/>
    </xf>
    <xf numFmtId="0" fontId="1" fillId="0" borderId="0" xfId="7" applyFont="1">
      <alignment vertical="center"/>
    </xf>
    <xf numFmtId="0" fontId="19" fillId="0" borderId="0" xfId="7" applyFont="1" applyAlignment="1">
      <alignment horizontal="justify" vertical="center"/>
    </xf>
    <xf numFmtId="0" fontId="19" fillId="0" borderId="0" xfId="7" applyFont="1" applyAlignment="1">
      <alignment horizontal="right" vertical="center"/>
    </xf>
    <xf numFmtId="0" fontId="19" fillId="0" borderId="0" xfId="7" applyFont="1">
      <alignment vertical="center"/>
    </xf>
    <xf numFmtId="0" fontId="1" fillId="0" borderId="0" xfId="7" applyFont="1" applyAlignment="1">
      <alignment vertical="center"/>
    </xf>
    <xf numFmtId="0" fontId="19" fillId="0" borderId="12" xfId="7" applyFont="1" applyBorder="1" applyAlignment="1">
      <alignment horizontal="center" vertical="center" wrapText="1"/>
    </xf>
    <xf numFmtId="0" fontId="19" fillId="0" borderId="16" xfId="7" applyFont="1" applyBorder="1" applyAlignment="1">
      <alignment horizontal="center" vertical="center" wrapText="1"/>
    </xf>
    <xf numFmtId="0" fontId="19" fillId="0" borderId="25" xfId="7" applyFont="1" applyBorder="1" applyAlignment="1">
      <alignment horizontal="center" vertical="center" wrapText="1"/>
    </xf>
    <xf numFmtId="0" fontId="1" fillId="0" borderId="0" xfId="7" applyFont="1" applyAlignment="1">
      <alignment vertical="center" wrapText="1"/>
    </xf>
    <xf numFmtId="0" fontId="19" fillId="0" borderId="0" xfId="0" applyFont="1" applyFill="1" applyBorder="1" applyAlignment="1">
      <alignment horizontal="center" vertical="center"/>
    </xf>
    <xf numFmtId="0" fontId="19" fillId="3" borderId="0" xfId="0" applyFont="1" applyFill="1" applyBorder="1" applyAlignment="1">
      <alignment vertical="center" shrinkToFit="1"/>
    </xf>
    <xf numFmtId="0" fontId="1" fillId="0" borderId="0" xfId="7" applyFont="1" applyBorder="1">
      <alignment vertical="center"/>
    </xf>
    <xf numFmtId="0" fontId="19" fillId="2" borderId="27" xfId="0" applyFont="1" applyFill="1" applyBorder="1" applyAlignment="1">
      <alignment horizontal="center" vertical="center"/>
    </xf>
    <xf numFmtId="49" fontId="19" fillId="3" borderId="0" xfId="0" applyNumberFormat="1" applyFont="1" applyFill="1" applyBorder="1" applyAlignment="1">
      <alignment vertical="center" shrinkToFit="1"/>
    </xf>
    <xf numFmtId="0" fontId="19" fillId="2" borderId="0" xfId="0" applyFont="1" applyFill="1" applyBorder="1" applyAlignment="1">
      <alignment horizontal="center" vertical="center"/>
    </xf>
    <xf numFmtId="0" fontId="19" fillId="0" borderId="5" xfId="0" applyFont="1" applyFill="1" applyBorder="1" applyAlignment="1">
      <alignment horizontal="center" vertical="center" shrinkToFit="1"/>
    </xf>
    <xf numFmtId="0" fontId="1" fillId="0" borderId="5" xfId="7" applyFont="1" applyBorder="1">
      <alignment vertical="center"/>
    </xf>
    <xf numFmtId="0" fontId="0" fillId="0" borderId="3" xfId="0" applyBorder="1" applyAlignment="1">
      <alignment horizontal="left" vertical="center" wrapText="1"/>
    </xf>
    <xf numFmtId="0" fontId="0" fillId="0" borderId="0" xfId="0" applyBorder="1" applyAlignment="1">
      <alignment horizontal="left" vertical="top" wrapText="1"/>
    </xf>
    <xf numFmtId="0" fontId="0" fillId="0" borderId="0" xfId="0" applyAlignment="1">
      <alignment horizontal="center" vertical="center"/>
    </xf>
    <xf numFmtId="0" fontId="0" fillId="0" borderId="0" xfId="0"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shrinkToFit="1"/>
    </xf>
    <xf numFmtId="0" fontId="25" fillId="2" borderId="4" xfId="0" applyFont="1" applyFill="1" applyBorder="1" applyAlignment="1">
      <alignment vertical="center"/>
    </xf>
    <xf numFmtId="0" fontId="25" fillId="2" borderId="5" xfId="0" applyFont="1" applyFill="1" applyBorder="1" applyAlignment="1">
      <alignment vertical="center"/>
    </xf>
    <xf numFmtId="0" fontId="25" fillId="2" borderId="6" xfId="0" applyFont="1" applyFill="1" applyBorder="1" applyAlignment="1">
      <alignment vertical="center"/>
    </xf>
    <xf numFmtId="0" fontId="25" fillId="2" borderId="7" xfId="0" applyFont="1" applyFill="1" applyBorder="1" applyAlignment="1">
      <alignment vertical="center"/>
    </xf>
    <xf numFmtId="0" fontId="25" fillId="2" borderId="3" xfId="0" applyFont="1" applyFill="1" applyBorder="1" applyAlignment="1">
      <alignment vertical="center"/>
    </xf>
    <xf numFmtId="0" fontId="25" fillId="2" borderId="8" xfId="0" applyFont="1" applyFill="1" applyBorder="1" applyAlignment="1">
      <alignment vertical="center"/>
    </xf>
    <xf numFmtId="0" fontId="25" fillId="6" borderId="4" xfId="0" applyFont="1" applyFill="1" applyBorder="1" applyAlignment="1">
      <alignment vertical="center"/>
    </xf>
    <xf numFmtId="0" fontId="25" fillId="6" borderId="5" xfId="0" applyFont="1" applyFill="1" applyBorder="1" applyAlignment="1">
      <alignment vertical="center"/>
    </xf>
    <xf numFmtId="0" fontId="25" fillId="6" borderId="6" xfId="0" applyFont="1" applyFill="1" applyBorder="1" applyAlignment="1">
      <alignment vertical="center"/>
    </xf>
    <xf numFmtId="0" fontId="25" fillId="6" borderId="7" xfId="0" applyFont="1" applyFill="1" applyBorder="1" applyAlignment="1">
      <alignment vertical="center"/>
    </xf>
    <xf numFmtId="0" fontId="25" fillId="6" borderId="3" xfId="0" applyFont="1" applyFill="1" applyBorder="1" applyAlignment="1">
      <alignment vertical="center"/>
    </xf>
    <xf numFmtId="0" fontId="25" fillId="6" borderId="8" xfId="0" applyFont="1" applyFill="1" applyBorder="1" applyAlignment="1">
      <alignment vertical="center"/>
    </xf>
    <xf numFmtId="0" fontId="25" fillId="3" borderId="5" xfId="0" applyFont="1" applyFill="1" applyBorder="1" applyAlignment="1">
      <alignment vertical="center" shrinkToFit="1"/>
    </xf>
    <xf numFmtId="0" fontId="25" fillId="3" borderId="9" xfId="0" applyFont="1" applyFill="1" applyBorder="1" applyAlignment="1">
      <alignment horizontal="left" vertical="center" shrinkToFit="1"/>
    </xf>
    <xf numFmtId="0" fontId="25" fillId="3" borderId="10" xfId="0" applyFont="1" applyFill="1" applyBorder="1" applyAlignment="1">
      <alignment horizontal="left" vertical="center" shrinkToFit="1"/>
    </xf>
    <xf numFmtId="0" fontId="25" fillId="3" borderId="11" xfId="0" applyFont="1" applyFill="1" applyBorder="1" applyAlignment="1">
      <alignment horizontal="left" vertical="center" shrinkToFit="1"/>
    </xf>
    <xf numFmtId="49" fontId="25" fillId="3" borderId="9" xfId="0" applyNumberFormat="1" applyFont="1" applyFill="1" applyBorder="1" applyAlignment="1">
      <alignment horizontal="left" vertical="center" shrinkToFit="1"/>
    </xf>
    <xf numFmtId="49" fontId="25" fillId="3" borderId="10" xfId="0" applyNumberFormat="1" applyFont="1" applyFill="1" applyBorder="1" applyAlignment="1">
      <alignment horizontal="left" vertical="center" shrinkToFit="1"/>
    </xf>
    <xf numFmtId="49" fontId="25" fillId="3" borderId="11" xfId="0" applyNumberFormat="1" applyFont="1" applyFill="1" applyBorder="1" applyAlignment="1">
      <alignment horizontal="left" vertical="center" shrinkToFit="1"/>
    </xf>
    <xf numFmtId="0" fontId="25" fillId="2" borderId="9"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9" xfId="0" applyFont="1" applyFill="1" applyBorder="1" applyAlignment="1">
      <alignment vertical="center"/>
    </xf>
    <xf numFmtId="0" fontId="25" fillId="2" borderId="10" xfId="0" applyFont="1" applyFill="1" applyBorder="1" applyAlignment="1">
      <alignment vertical="center"/>
    </xf>
    <xf numFmtId="0" fontId="25" fillId="3" borderId="7" xfId="0" applyFont="1" applyFill="1" applyBorder="1" applyAlignment="1">
      <alignment horizontal="left" vertical="center" shrinkToFit="1"/>
    </xf>
    <xf numFmtId="0" fontId="25" fillId="3" borderId="3" xfId="0" applyFont="1" applyFill="1" applyBorder="1" applyAlignment="1">
      <alignment horizontal="left" vertical="center" shrinkToFit="1"/>
    </xf>
    <xf numFmtId="0" fontId="25" fillId="3" borderId="8" xfId="0" applyFont="1" applyFill="1" applyBorder="1" applyAlignment="1">
      <alignment horizontal="left" vertical="center" shrinkToFit="1"/>
    </xf>
    <xf numFmtId="178" fontId="19" fillId="0" borderId="0" xfId="0" applyNumberFormat="1" applyFont="1" applyFill="1" applyAlignment="1">
      <alignment horizontal="center" vertical="center"/>
    </xf>
    <xf numFmtId="0" fontId="19" fillId="3" borderId="0" xfId="0" applyFont="1" applyFill="1" applyAlignment="1">
      <alignment horizontal="left" vertical="center"/>
    </xf>
    <xf numFmtId="0" fontId="19" fillId="4" borderId="0" xfId="0" applyFont="1" applyFill="1" applyAlignment="1">
      <alignment horizontal="left" vertical="top" wrapText="1"/>
    </xf>
    <xf numFmtId="0" fontId="19" fillId="4" borderId="0" xfId="0" applyFont="1" applyFill="1" applyAlignment="1">
      <alignment horizontal="left" vertical="top"/>
    </xf>
    <xf numFmtId="0" fontId="19" fillId="4" borderId="0" xfId="0" applyFont="1" applyFill="1" applyAlignment="1">
      <alignment vertical="center" wrapText="1"/>
    </xf>
    <xf numFmtId="0" fontId="19" fillId="0" borderId="0" xfId="0" applyFont="1" applyFill="1" applyAlignment="1">
      <alignment horizontal="right" vertical="center"/>
    </xf>
    <xf numFmtId="0" fontId="19" fillId="4" borderId="0" xfId="0" applyFont="1" applyFill="1" applyAlignment="1">
      <alignment horizontal="center" vertical="center" wrapText="1"/>
    </xf>
    <xf numFmtId="0" fontId="19" fillId="4" borderId="0" xfId="0" applyFont="1" applyFill="1" applyAlignment="1">
      <alignment horizontal="center" vertical="center"/>
    </xf>
    <xf numFmtId="0" fontId="25" fillId="4" borderId="0" xfId="0" applyFont="1" applyFill="1" applyAlignment="1">
      <alignment horizontal="center" vertical="center" wrapText="1"/>
    </xf>
    <xf numFmtId="0" fontId="19" fillId="4" borderId="0" xfId="0" applyFont="1" applyFill="1" applyAlignment="1">
      <alignment vertical="center"/>
    </xf>
    <xf numFmtId="38" fontId="19" fillId="4" borderId="1" xfId="6" applyFont="1" applyFill="1" applyBorder="1" applyAlignment="1">
      <alignment horizontal="center" vertical="center"/>
    </xf>
    <xf numFmtId="0" fontId="19" fillId="3" borderId="0" xfId="0" applyFont="1" applyFill="1" applyAlignment="1">
      <alignment horizontal="left" vertical="center" wrapText="1"/>
    </xf>
    <xf numFmtId="0" fontId="19" fillId="2" borderId="27" xfId="0" applyFont="1" applyFill="1" applyBorder="1" applyAlignment="1">
      <alignment horizontal="center" vertical="center"/>
    </xf>
    <xf numFmtId="0" fontId="19" fillId="3" borderId="27" xfId="0" applyNumberFormat="1" applyFont="1" applyFill="1" applyBorder="1" applyAlignment="1">
      <alignment horizontal="center" vertical="center" shrinkToFit="1"/>
    </xf>
    <xf numFmtId="0" fontId="19" fillId="3" borderId="27" xfId="0" applyFont="1" applyFill="1" applyBorder="1" applyAlignment="1">
      <alignment horizontal="center" vertical="center" shrinkToFit="1"/>
    </xf>
    <xf numFmtId="0" fontId="19" fillId="3" borderId="0" xfId="0" applyFont="1" applyFill="1" applyBorder="1" applyAlignment="1">
      <alignment horizontal="left" vertical="center" shrinkToFit="1"/>
    </xf>
    <xf numFmtId="0" fontId="19" fillId="2" borderId="0" xfId="0" applyFont="1" applyFill="1" applyBorder="1" applyAlignment="1">
      <alignment horizontal="center" vertical="center"/>
    </xf>
    <xf numFmtId="0" fontId="19" fillId="3" borderId="0" xfId="0" applyNumberFormat="1" applyFont="1" applyFill="1" applyBorder="1" applyAlignment="1">
      <alignment horizontal="center" vertical="center" shrinkToFit="1"/>
    </xf>
    <xf numFmtId="0" fontId="19" fillId="3" borderId="0" xfId="0" applyFont="1" applyFill="1" applyBorder="1" applyAlignment="1">
      <alignment horizontal="center" vertical="center" shrinkToFit="1"/>
    </xf>
    <xf numFmtId="0" fontId="19" fillId="3" borderId="27" xfId="0" applyFont="1" applyFill="1" applyBorder="1" applyAlignment="1">
      <alignment horizontal="left" vertical="center" shrinkToFit="1"/>
    </xf>
    <xf numFmtId="0" fontId="19" fillId="0" borderId="0" xfId="7" applyFont="1" applyAlignment="1">
      <alignment horizontal="justify" vertical="center" wrapText="1"/>
    </xf>
    <xf numFmtId="0" fontId="1" fillId="0" borderId="0" xfId="7" applyFont="1">
      <alignment vertical="center"/>
    </xf>
    <xf numFmtId="0" fontId="19" fillId="0" borderId="0" xfId="7" applyFont="1" applyAlignment="1">
      <alignment horizontal="center" vertical="center" wrapText="1"/>
    </xf>
    <xf numFmtId="0" fontId="19" fillId="0" borderId="0" xfId="7" applyFont="1" applyAlignment="1">
      <alignment horizontal="right" vertical="center" wrapText="1"/>
    </xf>
    <xf numFmtId="0" fontId="19" fillId="0" borderId="0" xfId="7" applyFont="1" applyAlignment="1">
      <alignment horizontal="left" vertical="center" wrapText="1"/>
    </xf>
    <xf numFmtId="0" fontId="1" fillId="0" borderId="0" xfId="7" applyFont="1" applyAlignment="1">
      <alignment horizontal="left" vertical="center"/>
    </xf>
    <xf numFmtId="0" fontId="19" fillId="0" borderId="0" xfId="7" applyFont="1" applyAlignment="1">
      <alignment horizontal="left" vertical="center" wrapText="1" shrinkToFit="1"/>
    </xf>
    <xf numFmtId="179" fontId="19" fillId="0" borderId="0" xfId="7" applyNumberFormat="1" applyFont="1" applyAlignment="1">
      <alignment horizontal="left" wrapText="1" shrinkToFit="1"/>
    </xf>
    <xf numFmtId="0" fontId="19" fillId="0" borderId="17" xfId="7" applyFont="1" applyBorder="1" applyAlignment="1">
      <alignment horizontal="justify" vertical="top" wrapText="1"/>
    </xf>
    <xf numFmtId="0" fontId="19" fillId="0" borderId="18" xfId="7" applyFont="1" applyBorder="1" applyAlignment="1">
      <alignment horizontal="justify" vertical="top" wrapText="1"/>
    </xf>
    <xf numFmtId="0" fontId="19" fillId="0" borderId="19" xfId="7" applyFont="1" applyBorder="1" applyAlignment="1">
      <alignment horizontal="justify" vertical="top" wrapText="1"/>
    </xf>
    <xf numFmtId="0" fontId="19" fillId="0" borderId="20" xfId="7" applyFont="1" applyBorder="1" applyAlignment="1">
      <alignment horizontal="justify" vertical="top" wrapText="1"/>
    </xf>
    <xf numFmtId="0" fontId="19" fillId="0" borderId="0" xfId="7" applyFont="1" applyAlignment="1">
      <alignment horizontal="justify" vertical="top" wrapText="1"/>
    </xf>
    <xf numFmtId="0" fontId="19" fillId="0" borderId="21" xfId="7" applyFont="1" applyBorder="1" applyAlignment="1">
      <alignment horizontal="justify" vertical="top" wrapText="1"/>
    </xf>
    <xf numFmtId="0" fontId="19" fillId="0" borderId="26" xfId="7" applyFont="1" applyBorder="1" applyAlignment="1">
      <alignment horizontal="center" vertical="center" wrapText="1"/>
    </xf>
    <xf numFmtId="0" fontId="19" fillId="0" borderId="25" xfId="7" applyFont="1" applyBorder="1" applyAlignment="1">
      <alignment horizontal="center" vertical="center" wrapText="1"/>
    </xf>
    <xf numFmtId="0" fontId="19" fillId="0" borderId="0" xfId="7" applyFont="1" applyAlignment="1">
      <alignment vertical="center" wrapText="1"/>
    </xf>
    <xf numFmtId="0" fontId="19" fillId="0" borderId="0" xfId="7" applyFont="1" applyAlignment="1">
      <alignment horizontal="left" shrinkToFit="1"/>
    </xf>
    <xf numFmtId="3" fontId="19" fillId="0" borderId="13" xfId="7" applyNumberFormat="1" applyFont="1" applyBorder="1" applyAlignment="1">
      <alignment horizontal="right" vertical="center" wrapText="1"/>
    </xf>
    <xf numFmtId="3" fontId="19" fillId="0" borderId="14" xfId="7" applyNumberFormat="1" applyFont="1" applyBorder="1" applyAlignment="1">
      <alignment horizontal="right" vertical="center" wrapText="1"/>
    </xf>
    <xf numFmtId="0" fontId="19" fillId="0" borderId="14" xfId="7" applyFont="1" applyBorder="1" applyAlignment="1">
      <alignment horizontal="left" vertical="center" wrapText="1"/>
    </xf>
    <xf numFmtId="0" fontId="19" fillId="0" borderId="15" xfId="7" applyFont="1" applyBorder="1" applyAlignment="1">
      <alignment horizontal="left" vertical="center" wrapText="1"/>
    </xf>
    <xf numFmtId="0" fontId="19" fillId="0" borderId="17" xfId="7" applyFont="1" applyBorder="1" applyAlignment="1">
      <alignment horizontal="center" vertical="center" wrapText="1"/>
    </xf>
    <xf numFmtId="0" fontId="19" fillId="0" borderId="18" xfId="7" applyFont="1" applyBorder="1" applyAlignment="1">
      <alignment horizontal="center" vertical="center" wrapText="1"/>
    </xf>
    <xf numFmtId="0" fontId="19" fillId="0" borderId="19" xfId="7" applyFont="1" applyBorder="1" applyAlignment="1">
      <alignment horizontal="center" vertical="center" wrapText="1"/>
    </xf>
    <xf numFmtId="49" fontId="19" fillId="0" borderId="17" xfId="7" applyNumberFormat="1" applyFont="1" applyBorder="1" applyAlignment="1">
      <alignment horizontal="center" vertical="center" wrapText="1"/>
    </xf>
    <xf numFmtId="49" fontId="19" fillId="0" borderId="18" xfId="7" applyNumberFormat="1" applyFont="1" applyBorder="1" applyAlignment="1">
      <alignment horizontal="center" vertical="center" wrapText="1"/>
    </xf>
    <xf numFmtId="49" fontId="19" fillId="0" borderId="19" xfId="7" applyNumberFormat="1" applyFont="1" applyBorder="1" applyAlignment="1">
      <alignment horizontal="center" vertical="center" wrapText="1"/>
    </xf>
    <xf numFmtId="49" fontId="19" fillId="0" borderId="22" xfId="7" applyNumberFormat="1" applyFont="1" applyBorder="1" applyAlignment="1">
      <alignment horizontal="center" vertical="center" wrapText="1"/>
    </xf>
    <xf numFmtId="49" fontId="19" fillId="0" borderId="23" xfId="7" applyNumberFormat="1" applyFont="1" applyBorder="1" applyAlignment="1">
      <alignment horizontal="center" vertical="center" wrapText="1"/>
    </xf>
    <xf numFmtId="49" fontId="19" fillId="0" borderId="24" xfId="7" applyNumberFormat="1" applyFont="1" applyBorder="1" applyAlignment="1">
      <alignment horizontal="center" vertical="center" wrapText="1"/>
    </xf>
    <xf numFmtId="0" fontId="19" fillId="0" borderId="13" xfId="7" applyFont="1" applyBorder="1" applyAlignment="1">
      <alignment horizontal="center" vertical="center" wrapText="1"/>
    </xf>
    <xf numFmtId="0" fontId="19" fillId="0" borderId="14" xfId="7" applyFont="1" applyBorder="1" applyAlignment="1">
      <alignment horizontal="center" vertical="center" wrapText="1"/>
    </xf>
    <xf numFmtId="0" fontId="19" fillId="0" borderId="15" xfId="7" applyFont="1" applyBorder="1" applyAlignment="1">
      <alignment horizontal="center" vertical="center" wrapText="1"/>
    </xf>
    <xf numFmtId="49" fontId="19" fillId="0" borderId="20" xfId="7" applyNumberFormat="1" applyFont="1" applyBorder="1" applyAlignment="1">
      <alignment horizontal="center" vertical="center" wrapText="1"/>
    </xf>
    <xf numFmtId="49" fontId="19" fillId="0" borderId="0" xfId="7" applyNumberFormat="1" applyFont="1" applyBorder="1" applyAlignment="1">
      <alignment horizontal="center" vertical="center" wrapText="1"/>
    </xf>
    <xf numFmtId="49" fontId="19" fillId="0" borderId="21" xfId="7" applyNumberFormat="1" applyFont="1" applyBorder="1" applyAlignment="1">
      <alignment horizontal="center" vertical="center" wrapText="1"/>
    </xf>
    <xf numFmtId="0" fontId="19" fillId="0" borderId="17" xfId="7" applyFont="1" applyBorder="1" applyAlignment="1">
      <alignment horizontal="center" vertical="center" shrinkToFit="1"/>
    </xf>
    <xf numFmtId="0" fontId="19" fillId="0" borderId="18" xfId="7" applyFont="1" applyBorder="1" applyAlignment="1">
      <alignment horizontal="center" vertical="center" shrinkToFit="1"/>
    </xf>
    <xf numFmtId="0" fontId="19" fillId="0" borderId="19" xfId="7" applyFont="1" applyBorder="1" applyAlignment="1">
      <alignment horizontal="center" vertical="center" shrinkToFit="1"/>
    </xf>
    <xf numFmtId="0" fontId="19" fillId="0" borderId="20" xfId="7" applyFont="1" applyBorder="1" applyAlignment="1">
      <alignment horizontal="center" vertical="center" shrinkToFit="1"/>
    </xf>
    <xf numFmtId="0" fontId="19" fillId="0" borderId="0" xfId="7" applyFont="1" applyBorder="1" applyAlignment="1">
      <alignment horizontal="center" vertical="center" shrinkToFit="1"/>
    </xf>
    <xf numFmtId="0" fontId="19" fillId="0" borderId="21" xfId="7" applyFont="1" applyBorder="1" applyAlignment="1">
      <alignment horizontal="center" vertical="center" shrinkToFit="1"/>
    </xf>
    <xf numFmtId="0" fontId="19" fillId="0" borderId="22" xfId="7" applyFont="1" applyBorder="1" applyAlignment="1">
      <alignment horizontal="center" vertical="center" shrinkToFit="1"/>
    </xf>
    <xf numFmtId="0" fontId="19" fillId="0" borderId="23" xfId="7" applyFont="1" applyBorder="1" applyAlignment="1">
      <alignment horizontal="center" vertical="center" shrinkToFit="1"/>
    </xf>
    <xf numFmtId="0" fontId="19" fillId="0" borderId="24" xfId="7" applyFont="1" applyBorder="1" applyAlignment="1">
      <alignment horizontal="center" vertical="center" shrinkToFit="1"/>
    </xf>
    <xf numFmtId="0" fontId="19" fillId="0" borderId="20" xfId="7" applyFont="1" applyBorder="1" applyAlignment="1">
      <alignment horizontal="center" vertical="center" wrapText="1"/>
    </xf>
    <xf numFmtId="0" fontId="19" fillId="0" borderId="0" xfId="7" applyFont="1" applyBorder="1" applyAlignment="1">
      <alignment horizontal="center" vertical="center" wrapText="1"/>
    </xf>
    <xf numFmtId="0" fontId="19" fillId="0" borderId="21" xfId="7" applyFont="1" applyBorder="1" applyAlignment="1">
      <alignment horizontal="center" vertical="center" wrapText="1"/>
    </xf>
    <xf numFmtId="0" fontId="19" fillId="0" borderId="22" xfId="7" applyFont="1" applyBorder="1" applyAlignment="1">
      <alignment horizontal="center" vertical="center" wrapText="1"/>
    </xf>
    <xf numFmtId="0" fontId="19" fillId="0" borderId="23" xfId="7" applyFont="1" applyBorder="1" applyAlignment="1">
      <alignment horizontal="center" vertical="center" wrapText="1"/>
    </xf>
    <xf numFmtId="0" fontId="19" fillId="0" borderId="24" xfId="7" applyFont="1" applyBorder="1" applyAlignment="1">
      <alignment horizontal="center" vertical="center" wrapText="1"/>
    </xf>
    <xf numFmtId="0" fontId="19" fillId="0" borderId="0" xfId="0" applyFont="1" applyFill="1" applyBorder="1" applyAlignment="1">
      <alignment horizontal="left" vertical="center" shrinkToFit="1"/>
    </xf>
    <xf numFmtId="0" fontId="1" fillId="0" borderId="22" xfId="7" applyFont="1" applyBorder="1" applyAlignment="1">
      <alignment vertical="top" wrapText="1"/>
    </xf>
    <xf numFmtId="0" fontId="1" fillId="0" borderId="23" xfId="7" applyFont="1" applyBorder="1" applyAlignment="1">
      <alignment vertical="top" wrapText="1"/>
    </xf>
    <xf numFmtId="0" fontId="1" fillId="0" borderId="24" xfId="7" applyFont="1" applyBorder="1" applyAlignment="1">
      <alignment vertical="top" wrapText="1"/>
    </xf>
    <xf numFmtId="0" fontId="0" fillId="0" borderId="3" xfId="0" applyBorder="1" applyAlignment="1">
      <alignment horizontal="center" vertical="center"/>
    </xf>
    <xf numFmtId="0" fontId="12" fillId="0" borderId="2"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vertical="center" shrinkToFit="1"/>
      <protection locked="0"/>
    </xf>
    <xf numFmtId="177" fontId="12" fillId="0" borderId="2" xfId="0" applyNumberFormat="1" applyFont="1" applyBorder="1" applyAlignment="1" applyProtection="1">
      <alignment horizontal="center" vertical="center" shrinkToFit="1"/>
      <protection locked="0"/>
    </xf>
  </cellXfs>
  <cellStyles count="10">
    <cellStyle name="パーセント 2" xfId="2"/>
    <cellStyle name="ハイパーリンク" xfId="8" builtinId="8"/>
    <cellStyle name="桁区切り" xfId="6" builtinId="6"/>
    <cellStyle name="桁区切り 2" xfId="1"/>
    <cellStyle name="桁区切り 3" xfId="5"/>
    <cellStyle name="標準" xfId="0" builtinId="0"/>
    <cellStyle name="標準 2" xfId="3"/>
    <cellStyle name="標準 3" xfId="4"/>
    <cellStyle name="標準 4" xfId="7"/>
    <cellStyle name="標準_Zsoysknr" xfId="9"/>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29</xdr:col>
      <xdr:colOff>46383</xdr:colOff>
      <xdr:row>14</xdr:row>
      <xdr:rowOff>165652</xdr:rowOff>
    </xdr:from>
    <xdr:ext cx="184731" cy="264560"/>
    <xdr:sp macro="" textlink="">
      <xdr:nvSpPr>
        <xdr:cNvPr id="3" name="テキスト ボックス 2"/>
        <xdr:cNvSpPr txBox="1"/>
      </xdr:nvSpPr>
      <xdr:spPr>
        <a:xfrm>
          <a:off x="4499113" y="51352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2110-0053d\D\01&#26412;&#24193;&#21508;&#25285;&#24403;\01-2&#20107;&#26989;&#32773;&#25351;&#23566;&#20418;\21&#12288;&#20107;&#26989;&#32773;&#25351;&#23566;(&#20107;&#21209;&#65289;\21_&#29289;&#20385;&#39640;&#39472;&#23550;&#31574;&#38306;&#20418;\00.&#20196;&#21644;&#65301;&#24180;&#24230;&#12288;&#22823;&#21644;&#24066;&#39640;&#40802;&#32773;&#26045;&#35373;&#31561;&#29289;&#20385;&#39640;&#39472;&#23550;&#24540;&#25903;&#25588;&#37329;&#25903;&#32102;&#23455;&#26045;&#35201;&#32177;\23.&#30003;&#35531;&#21463;&#20184;\00.&#38598;&#35336;&#34920;\&#38598;&#35336;&#34920;&#25913;%2012.7&#23436;&#201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予算差異"/>
      <sheetName val="リスト"/>
      <sheetName val="リスト２"/>
      <sheetName val="ルール"/>
      <sheetName val="Sheet1"/>
    </sheetNames>
    <sheetDataSet>
      <sheetData sheetId="0">
        <row r="3">
          <cell r="C3">
            <v>1493000473</v>
          </cell>
          <cell r="E3" t="str">
            <v>地域密着型通所介護</v>
          </cell>
        </row>
        <row r="4">
          <cell r="C4" t="str">
            <v>1473003075</v>
          </cell>
          <cell r="E4" t="str">
            <v>特定施設入居者生活介護</v>
          </cell>
        </row>
        <row r="5">
          <cell r="C5" t="str">
            <v>1473003059</v>
          </cell>
          <cell r="E5" t="str">
            <v>訪問介護</v>
          </cell>
        </row>
        <row r="6">
          <cell r="C6" t="str">
            <v>1473001962</v>
          </cell>
          <cell r="E6" t="str">
            <v>特定施設入居者生活介護</v>
          </cell>
        </row>
        <row r="7">
          <cell r="C7" t="str">
            <v>1473003109</v>
          </cell>
          <cell r="E7" t="str">
            <v>居宅介護支援</v>
          </cell>
        </row>
        <row r="8">
          <cell r="C8" t="str">
            <v>1473003091</v>
          </cell>
          <cell r="E8" t="str">
            <v>特定施設入居者生活介護</v>
          </cell>
        </row>
        <row r="9">
          <cell r="C9" t="str">
            <v>1473003042</v>
          </cell>
          <cell r="E9" t="str">
            <v>通所介護</v>
          </cell>
        </row>
        <row r="10">
          <cell r="C10" t="str">
            <v>1473002796</v>
          </cell>
          <cell r="E10" t="str">
            <v>特定施設入居者生活介護</v>
          </cell>
        </row>
        <row r="11">
          <cell r="C11" t="str">
            <v>1473003083</v>
          </cell>
          <cell r="E11" t="str">
            <v>特定施設入居者生活介護</v>
          </cell>
        </row>
        <row r="12">
          <cell r="C12" t="str">
            <v>1473003034</v>
          </cell>
          <cell r="E12" t="str">
            <v>通所介護</v>
          </cell>
        </row>
        <row r="13">
          <cell r="C13">
            <v>1473000170</v>
          </cell>
          <cell r="E13" t="str">
            <v>介護老人福祉施設</v>
          </cell>
        </row>
        <row r="14">
          <cell r="C14">
            <v>1473000097</v>
          </cell>
          <cell r="E14" t="str">
            <v>短期入所生活介護</v>
          </cell>
        </row>
        <row r="15">
          <cell r="C15">
            <v>1473000097</v>
          </cell>
          <cell r="E15" t="str">
            <v>居宅介護支援</v>
          </cell>
        </row>
        <row r="16">
          <cell r="C16">
            <v>1473000097</v>
          </cell>
          <cell r="E16" t="str">
            <v>通所介護</v>
          </cell>
        </row>
        <row r="17">
          <cell r="C17">
            <v>1473000097</v>
          </cell>
          <cell r="E17" t="str">
            <v>認知症対応型通所介護</v>
          </cell>
        </row>
        <row r="18">
          <cell r="C18">
            <v>1403000027</v>
          </cell>
          <cell r="E18" t="str">
            <v>介護予防支援</v>
          </cell>
        </row>
        <row r="19">
          <cell r="C19"/>
          <cell r="E19" t="str">
            <v>養護老人ホーム</v>
          </cell>
        </row>
        <row r="20">
          <cell r="C20">
            <v>1473003596</v>
          </cell>
          <cell r="E20" t="str">
            <v>訪問介護</v>
          </cell>
        </row>
        <row r="21">
          <cell r="C21">
            <v>1473003604</v>
          </cell>
          <cell r="E21" t="str">
            <v>通所介護</v>
          </cell>
        </row>
        <row r="22">
          <cell r="C22">
            <v>1473003604</v>
          </cell>
          <cell r="E22" t="str">
            <v>認知症対応型通所介護</v>
          </cell>
        </row>
        <row r="23">
          <cell r="C23">
            <v>1493000051</v>
          </cell>
          <cell r="E23" t="str">
            <v>小規模多機能型居宅介護</v>
          </cell>
        </row>
        <row r="24">
          <cell r="C24">
            <v>1493000358</v>
          </cell>
          <cell r="E24" t="str">
            <v>看護小規模多機能型居宅介護</v>
          </cell>
        </row>
        <row r="25">
          <cell r="C25">
            <v>1403000100</v>
          </cell>
          <cell r="E25" t="str">
            <v>介護予防支援</v>
          </cell>
        </row>
        <row r="26">
          <cell r="C26">
            <v>1473001780</v>
          </cell>
          <cell r="E26" t="str">
            <v>訪問介護</v>
          </cell>
        </row>
        <row r="27">
          <cell r="C27">
            <v>1473000592</v>
          </cell>
          <cell r="E27" t="str">
            <v>通所介護</v>
          </cell>
        </row>
        <row r="28">
          <cell r="C28">
            <v>1473000584</v>
          </cell>
          <cell r="E28" t="str">
            <v>認知症対応型共同生活介護</v>
          </cell>
        </row>
        <row r="29">
          <cell r="C29">
            <v>1473000493</v>
          </cell>
          <cell r="E29" t="str">
            <v>居宅介護支援</v>
          </cell>
        </row>
        <row r="30">
          <cell r="C30">
            <v>1403000050</v>
          </cell>
          <cell r="E30" t="str">
            <v>介護予防支援</v>
          </cell>
        </row>
        <row r="31">
          <cell r="C31">
            <v>1473000196</v>
          </cell>
          <cell r="E31" t="str">
            <v>介護老人福祉施設</v>
          </cell>
        </row>
        <row r="32">
          <cell r="C32">
            <v>1473000063</v>
          </cell>
          <cell r="E32" t="str">
            <v>短期入所生活介護</v>
          </cell>
        </row>
        <row r="33">
          <cell r="C33">
            <v>1473000063</v>
          </cell>
          <cell r="E33" t="str">
            <v>訪問介護</v>
          </cell>
        </row>
        <row r="34">
          <cell r="C34">
            <v>1473000063</v>
          </cell>
          <cell r="E34" t="str">
            <v>訪問入浴介護</v>
          </cell>
        </row>
        <row r="35">
          <cell r="C35">
            <v>1473000063</v>
          </cell>
          <cell r="E35" t="str">
            <v>居宅介護支援</v>
          </cell>
        </row>
        <row r="36">
          <cell r="C36">
            <v>1473000063</v>
          </cell>
          <cell r="E36" t="str">
            <v>通所介護</v>
          </cell>
        </row>
        <row r="37">
          <cell r="C37">
            <v>1473000063</v>
          </cell>
          <cell r="E37" t="str">
            <v>認知症対応型通所介護</v>
          </cell>
        </row>
        <row r="38">
          <cell r="C38">
            <v>1403000068</v>
          </cell>
          <cell r="E38" t="str">
            <v>介護予防支援</v>
          </cell>
        </row>
        <row r="39">
          <cell r="C39">
            <v>140300092</v>
          </cell>
          <cell r="E39" t="str">
            <v>介護予防支援</v>
          </cell>
        </row>
        <row r="40">
          <cell r="C40" t="str">
            <v xml:space="preserve">	1453080033</v>
          </cell>
          <cell r="E40" t="str">
            <v>介護老人保健施設</v>
          </cell>
        </row>
        <row r="41">
          <cell r="C41" t="str">
            <v xml:space="preserve">	1453080033</v>
          </cell>
          <cell r="E41" t="str">
            <v>短期入所療養介護</v>
          </cell>
        </row>
        <row r="42">
          <cell r="C42" t="str">
            <v xml:space="preserve">	1453080033</v>
          </cell>
          <cell r="E42" t="str">
            <v>通所リハビリテーション</v>
          </cell>
        </row>
        <row r="43">
          <cell r="C43">
            <v>1463090347</v>
          </cell>
          <cell r="E43" t="str">
            <v>訪問看護</v>
          </cell>
        </row>
        <row r="44">
          <cell r="C44">
            <v>1473003406</v>
          </cell>
          <cell r="E44" t="str">
            <v>居宅介護支援</v>
          </cell>
        </row>
        <row r="45">
          <cell r="C45">
            <v>1473000634</v>
          </cell>
          <cell r="E45" t="str">
            <v>訪問介護</v>
          </cell>
        </row>
        <row r="46">
          <cell r="C46">
            <v>1473003448</v>
          </cell>
          <cell r="E46" t="str">
            <v>通所介護</v>
          </cell>
        </row>
        <row r="47">
          <cell r="C47">
            <v>1473000378</v>
          </cell>
          <cell r="E47" t="str">
            <v>訪問入浴介護</v>
          </cell>
        </row>
        <row r="48">
          <cell r="C48">
            <v>1473000261</v>
          </cell>
          <cell r="E48" t="str">
            <v>介護老人福祉施設</v>
          </cell>
        </row>
        <row r="49">
          <cell r="C49">
            <v>1473000261</v>
          </cell>
          <cell r="E49" t="str">
            <v>短期入所生活介護</v>
          </cell>
        </row>
        <row r="50">
          <cell r="C50">
            <v>1473000303</v>
          </cell>
          <cell r="E50" t="str">
            <v>通所介護</v>
          </cell>
        </row>
        <row r="51">
          <cell r="C51">
            <v>1473000261</v>
          </cell>
          <cell r="E51" t="str">
            <v>居宅介護支援</v>
          </cell>
        </row>
        <row r="52">
          <cell r="C52">
            <v>1473002002</v>
          </cell>
          <cell r="E52" t="str">
            <v>介護老人福祉施設</v>
          </cell>
        </row>
        <row r="53">
          <cell r="C53">
            <v>1473002002</v>
          </cell>
          <cell r="E53" t="str">
            <v>短期入所生活介護</v>
          </cell>
        </row>
        <row r="54">
          <cell r="C54">
            <v>1403000076</v>
          </cell>
          <cell r="E54" t="str">
            <v>介護予防支援</v>
          </cell>
        </row>
        <row r="55">
          <cell r="C55">
            <v>1473001939</v>
          </cell>
          <cell r="E55" t="str">
            <v>介護老人福祉施設</v>
          </cell>
        </row>
        <row r="56">
          <cell r="C56">
            <v>1473001939</v>
          </cell>
          <cell r="E56" t="str">
            <v>短期入所生活介護</v>
          </cell>
        </row>
        <row r="57">
          <cell r="C57">
            <v>1473003158</v>
          </cell>
          <cell r="E57" t="str">
            <v>福祉用具貸与</v>
          </cell>
        </row>
        <row r="58">
          <cell r="C58">
            <v>1483000020</v>
          </cell>
          <cell r="E58" t="str">
            <v>居宅介護支援</v>
          </cell>
        </row>
        <row r="59">
          <cell r="C59">
            <v>1473003117</v>
          </cell>
          <cell r="E59" t="str">
            <v>訪問介護</v>
          </cell>
        </row>
        <row r="60">
          <cell r="C60">
            <v>1473003232</v>
          </cell>
          <cell r="E60" t="str">
            <v>通所介護</v>
          </cell>
        </row>
        <row r="61">
          <cell r="C61">
            <v>1473002218</v>
          </cell>
          <cell r="E61" t="str">
            <v>訪問介護</v>
          </cell>
        </row>
        <row r="62">
          <cell r="C62" t="str">
            <v xml:space="preserve">	1463090396</v>
          </cell>
          <cell r="E62" t="str">
            <v>訪問看護</v>
          </cell>
        </row>
        <row r="63">
          <cell r="C63">
            <v>1473001335</v>
          </cell>
          <cell r="E63" t="str">
            <v>通所介護</v>
          </cell>
        </row>
        <row r="64">
          <cell r="C64">
            <v>1453080041</v>
          </cell>
          <cell r="E64" t="str">
            <v>介護老人保健施設</v>
          </cell>
        </row>
        <row r="65">
          <cell r="C65">
            <v>1453080041</v>
          </cell>
          <cell r="E65" t="str">
            <v>通所リハビリテーション</v>
          </cell>
        </row>
        <row r="66">
          <cell r="C66">
            <v>1473002259</v>
          </cell>
          <cell r="E66" t="str">
            <v>居宅介護支援</v>
          </cell>
        </row>
        <row r="67">
          <cell r="C67">
            <v>1473000188</v>
          </cell>
          <cell r="E67" t="str">
            <v>介護老人福祉施設</v>
          </cell>
        </row>
        <row r="68">
          <cell r="C68">
            <v>1473000188</v>
          </cell>
          <cell r="E68" t="str">
            <v>短期入所生活介護</v>
          </cell>
        </row>
        <row r="69">
          <cell r="C69">
            <v>1473000212</v>
          </cell>
          <cell r="E69" t="str">
            <v>通所介護</v>
          </cell>
        </row>
        <row r="70">
          <cell r="C70">
            <v>1473000550</v>
          </cell>
          <cell r="E70" t="str">
            <v>認知症対応型通所介護</v>
          </cell>
        </row>
        <row r="71">
          <cell r="C71">
            <v>1473000865</v>
          </cell>
          <cell r="E71" t="str">
            <v>認知症対応型共同生活介護</v>
          </cell>
        </row>
        <row r="72">
          <cell r="C72">
            <v>1473001111</v>
          </cell>
          <cell r="E72" t="str">
            <v>通所介護</v>
          </cell>
        </row>
        <row r="73">
          <cell r="C73">
            <v>1473001731</v>
          </cell>
          <cell r="E73" t="str">
            <v>短期入所生活介護</v>
          </cell>
        </row>
        <row r="74">
          <cell r="C74">
            <v>1493000150</v>
          </cell>
          <cell r="E74" t="str">
            <v>地域密着型介護老人福祉施設入所者生活介護</v>
          </cell>
        </row>
        <row r="75">
          <cell r="C75">
            <v>1473000089</v>
          </cell>
          <cell r="E75" t="str">
            <v>居宅介護支援</v>
          </cell>
        </row>
        <row r="76">
          <cell r="C76">
            <v>1403000019</v>
          </cell>
          <cell r="E76" t="str">
            <v>介護予防支援</v>
          </cell>
        </row>
        <row r="77">
          <cell r="C77">
            <v>1463090099</v>
          </cell>
          <cell r="E77" t="str">
            <v>訪問看護</v>
          </cell>
        </row>
        <row r="78">
          <cell r="C78">
            <v>1473001376</v>
          </cell>
          <cell r="E78" t="str">
            <v>居宅介護支援</v>
          </cell>
        </row>
        <row r="79">
          <cell r="C79">
            <v>1413010303</v>
          </cell>
          <cell r="E79" t="str">
            <v>通所リハビリテーション</v>
          </cell>
        </row>
        <row r="80">
          <cell r="C80">
            <v>1493000556</v>
          </cell>
          <cell r="E80" t="str">
            <v>地域密着型通所介護</v>
          </cell>
        </row>
        <row r="81">
          <cell r="C81">
            <v>1473002804</v>
          </cell>
          <cell r="E81" t="str">
            <v>通所介護</v>
          </cell>
        </row>
        <row r="82">
          <cell r="C82">
            <v>1472002770</v>
          </cell>
          <cell r="E82" t="str">
            <v>訪問介護</v>
          </cell>
        </row>
        <row r="83">
          <cell r="C83">
            <v>1473002812</v>
          </cell>
          <cell r="E83" t="str">
            <v>短期入所生活介護</v>
          </cell>
        </row>
        <row r="84">
          <cell r="C84">
            <v>1473002176</v>
          </cell>
          <cell r="E84" t="str">
            <v>通所介護</v>
          </cell>
        </row>
        <row r="85">
          <cell r="C85">
            <v>1473002721</v>
          </cell>
          <cell r="E85" t="str">
            <v>居宅介護支援</v>
          </cell>
        </row>
        <row r="86">
          <cell r="C86">
            <v>1473002986</v>
          </cell>
          <cell r="E86" t="str">
            <v>訪問介護</v>
          </cell>
        </row>
        <row r="87">
          <cell r="C87">
            <v>1473003224</v>
          </cell>
          <cell r="E87" t="str">
            <v>訪問介護</v>
          </cell>
        </row>
        <row r="88">
          <cell r="C88">
            <v>1463090412</v>
          </cell>
          <cell r="E88" t="str">
            <v>訪問看護</v>
          </cell>
        </row>
        <row r="89">
          <cell r="C89">
            <v>1493000408</v>
          </cell>
          <cell r="E89" t="str">
            <v>認知症対応型共同生活介護</v>
          </cell>
        </row>
        <row r="90">
          <cell r="C90">
            <v>1493000390</v>
          </cell>
          <cell r="E90" t="str">
            <v>小規模多機能型居宅介護</v>
          </cell>
        </row>
        <row r="91">
          <cell r="C91">
            <v>1473002119</v>
          </cell>
          <cell r="E91" t="str">
            <v>訪問介護</v>
          </cell>
        </row>
        <row r="92">
          <cell r="C92">
            <v>149300416</v>
          </cell>
          <cell r="E92" t="str">
            <v>地域密着型通所介護</v>
          </cell>
        </row>
        <row r="93">
          <cell r="C93">
            <v>1473001046</v>
          </cell>
          <cell r="E93" t="str">
            <v>介護老人福祉施設</v>
          </cell>
        </row>
        <row r="94">
          <cell r="C94">
            <v>1473001046</v>
          </cell>
          <cell r="E94" t="str">
            <v>短期入所生活介護</v>
          </cell>
        </row>
        <row r="95">
          <cell r="C95">
            <v>1473001046</v>
          </cell>
          <cell r="E95" t="str">
            <v>通所介護</v>
          </cell>
        </row>
        <row r="96">
          <cell r="C96">
            <v>1493000101</v>
          </cell>
          <cell r="E96" t="str">
            <v>認知症対応型共同生活介護</v>
          </cell>
        </row>
        <row r="97">
          <cell r="C97">
            <v>1473003463</v>
          </cell>
          <cell r="E97" t="str">
            <v>居宅介護支援</v>
          </cell>
        </row>
        <row r="98">
          <cell r="C98">
            <v>1493000101</v>
          </cell>
          <cell r="E98" t="str">
            <v>介護予防支援</v>
          </cell>
        </row>
        <row r="99">
          <cell r="C99">
            <v>1493000085</v>
          </cell>
          <cell r="E99" t="str">
            <v>認知症対応型共同生活介護</v>
          </cell>
        </row>
        <row r="100">
          <cell r="C100">
            <v>1493000093</v>
          </cell>
          <cell r="E100" t="str">
            <v>小規模多機能型居宅介護</v>
          </cell>
        </row>
        <row r="101">
          <cell r="C101">
            <v>1493000143</v>
          </cell>
          <cell r="E101" t="str">
            <v>認知症対応型共同生活介護</v>
          </cell>
        </row>
        <row r="102">
          <cell r="C102">
            <v>1493000143</v>
          </cell>
          <cell r="E102" t="str">
            <v>小規模多機能型居宅介護</v>
          </cell>
        </row>
        <row r="103">
          <cell r="C103">
            <v>1493000341</v>
          </cell>
          <cell r="E103" t="str">
            <v>認知症対応型共同生活介護</v>
          </cell>
        </row>
        <row r="104">
          <cell r="C104">
            <v>1473002747</v>
          </cell>
          <cell r="E104" t="str">
            <v>通所介護</v>
          </cell>
        </row>
        <row r="105">
          <cell r="C105">
            <v>1473003240</v>
          </cell>
          <cell r="E105" t="str">
            <v>通所介護</v>
          </cell>
        </row>
        <row r="106">
          <cell r="C106">
            <v>1473003422</v>
          </cell>
          <cell r="E106" t="str">
            <v>訪問介護</v>
          </cell>
        </row>
        <row r="107">
          <cell r="C107">
            <v>1473003414</v>
          </cell>
          <cell r="E107" t="str">
            <v>居宅介護支援</v>
          </cell>
        </row>
        <row r="108">
          <cell r="C108">
            <v>1473002499</v>
          </cell>
          <cell r="E108" t="str">
            <v>訪問入浴介護</v>
          </cell>
        </row>
        <row r="109">
          <cell r="C109">
            <v>14930000507</v>
          </cell>
          <cell r="E109" t="str">
            <v>小規模多機能型居宅介護</v>
          </cell>
        </row>
        <row r="110">
          <cell r="C110">
            <v>14930000515</v>
          </cell>
          <cell r="E110" t="str">
            <v>認知症対応型共同生活介護</v>
          </cell>
        </row>
        <row r="111">
          <cell r="C111">
            <v>1473001251</v>
          </cell>
          <cell r="E111" t="str">
            <v>福祉用具貸与</v>
          </cell>
        </row>
        <row r="112">
          <cell r="C112">
            <v>1463090248</v>
          </cell>
          <cell r="E112" t="str">
            <v>訪問看護</v>
          </cell>
        </row>
        <row r="113">
          <cell r="C113">
            <v>1473003216</v>
          </cell>
          <cell r="E113" t="str">
            <v>居宅介護支援</v>
          </cell>
        </row>
        <row r="114">
          <cell r="C114">
            <v>1473002606</v>
          </cell>
          <cell r="E114" t="str">
            <v>訪問介護</v>
          </cell>
        </row>
        <row r="115">
          <cell r="C115">
            <v>1473002424</v>
          </cell>
          <cell r="E115" t="str">
            <v>地域密着型通所介護</v>
          </cell>
        </row>
        <row r="116">
          <cell r="C116">
            <v>1473002853</v>
          </cell>
          <cell r="E116" t="str">
            <v>訪問介護</v>
          </cell>
        </row>
        <row r="117">
          <cell r="C117">
            <v>1473000881</v>
          </cell>
          <cell r="E117" t="str">
            <v>認知症対応型共同生活介護</v>
          </cell>
        </row>
        <row r="118">
          <cell r="C118">
            <v>1473000014</v>
          </cell>
          <cell r="E118" t="str">
            <v>介護老人福祉施設</v>
          </cell>
        </row>
        <row r="119">
          <cell r="C119">
            <v>1473000014</v>
          </cell>
          <cell r="E119" t="str">
            <v>短期入所生活介護</v>
          </cell>
        </row>
        <row r="120">
          <cell r="C120">
            <v>1473000014</v>
          </cell>
          <cell r="E120" t="str">
            <v>通所介護</v>
          </cell>
        </row>
        <row r="121">
          <cell r="C121">
            <v>1473000014</v>
          </cell>
          <cell r="E121" t="str">
            <v>居宅介護支援</v>
          </cell>
        </row>
        <row r="122">
          <cell r="C122">
            <v>1473000014</v>
          </cell>
          <cell r="E122" t="str">
            <v>介護予防支援</v>
          </cell>
        </row>
        <row r="123">
          <cell r="C123"/>
          <cell r="E123" t="str">
            <v>軽費老人ホーム</v>
          </cell>
        </row>
        <row r="124">
          <cell r="C124">
            <v>1473002432</v>
          </cell>
          <cell r="E124" t="str">
            <v>通所介護</v>
          </cell>
        </row>
        <row r="125">
          <cell r="C125">
            <v>1473002481</v>
          </cell>
          <cell r="E125" t="str">
            <v>通所介護</v>
          </cell>
        </row>
        <row r="126">
          <cell r="C126">
            <v>1473003711</v>
          </cell>
          <cell r="E126" t="str">
            <v>通所介護</v>
          </cell>
        </row>
        <row r="127">
          <cell r="C127">
            <v>1453080025</v>
          </cell>
          <cell r="E127" t="str">
            <v>介護老人保健施設</v>
          </cell>
        </row>
        <row r="128">
          <cell r="C128">
            <v>1453080025</v>
          </cell>
          <cell r="E128" t="str">
            <v>通所リハビリテーション</v>
          </cell>
        </row>
        <row r="129">
          <cell r="C129">
            <v>1453080025</v>
          </cell>
          <cell r="E129" t="str">
            <v>居宅介護支援</v>
          </cell>
        </row>
        <row r="130">
          <cell r="C130">
            <v>1463090255</v>
          </cell>
          <cell r="E130" t="str">
            <v>訪問看護</v>
          </cell>
        </row>
        <row r="131">
          <cell r="C131">
            <v>1473003182</v>
          </cell>
          <cell r="E131" t="str">
            <v>介護老人福祉施設</v>
          </cell>
        </row>
        <row r="132">
          <cell r="C132">
            <v>1473003182</v>
          </cell>
          <cell r="E132" t="str">
            <v>短期入所生活介護</v>
          </cell>
        </row>
        <row r="133">
          <cell r="C133">
            <v>1473003190</v>
          </cell>
          <cell r="E133" t="str">
            <v>介護老人福祉施設</v>
          </cell>
        </row>
        <row r="134">
          <cell r="C134">
            <v>1473003190</v>
          </cell>
          <cell r="E134" t="str">
            <v>短期入所生活介護</v>
          </cell>
        </row>
        <row r="135">
          <cell r="C135">
            <v>1473003315</v>
          </cell>
          <cell r="E135" t="str">
            <v>居宅介護支援</v>
          </cell>
        </row>
        <row r="136">
          <cell r="C136">
            <v>1743002978</v>
          </cell>
          <cell r="E136" t="str">
            <v>通所介護</v>
          </cell>
        </row>
        <row r="137">
          <cell r="C137">
            <v>1473001517</v>
          </cell>
          <cell r="E137" t="str">
            <v>居宅介護支援</v>
          </cell>
        </row>
        <row r="138">
          <cell r="C138">
            <v>1473001269</v>
          </cell>
          <cell r="E138" t="str">
            <v>通所介護</v>
          </cell>
        </row>
        <row r="139">
          <cell r="C139">
            <v>1473002028</v>
          </cell>
          <cell r="E139" t="str">
            <v>地域密着型通所介護</v>
          </cell>
        </row>
        <row r="140">
          <cell r="C140">
            <v>1473002283</v>
          </cell>
          <cell r="E140" t="str">
            <v>地域密着型通所介護</v>
          </cell>
        </row>
        <row r="141">
          <cell r="C141" t="str">
            <v>14A3000090</v>
          </cell>
          <cell r="E141" t="str">
            <v>通所介護</v>
          </cell>
        </row>
        <row r="142">
          <cell r="C142">
            <v>1473002614</v>
          </cell>
          <cell r="E142" t="str">
            <v>介護老人福祉施設</v>
          </cell>
        </row>
        <row r="143">
          <cell r="C143">
            <v>1473002614</v>
          </cell>
          <cell r="E143" t="str">
            <v>短期入所生活介護</v>
          </cell>
        </row>
        <row r="144">
          <cell r="C144">
            <v>1473003349</v>
          </cell>
          <cell r="E144" t="str">
            <v>訪問介護</v>
          </cell>
        </row>
        <row r="145">
          <cell r="C145">
            <v>1473003356</v>
          </cell>
          <cell r="E145" t="str">
            <v>通所介護</v>
          </cell>
        </row>
        <row r="146">
          <cell r="C146">
            <v>1473003331</v>
          </cell>
          <cell r="E146" t="str">
            <v>居宅介護支援</v>
          </cell>
        </row>
        <row r="147">
          <cell r="C147">
            <v>1473000071</v>
          </cell>
          <cell r="E147" t="str">
            <v>訪問介護</v>
          </cell>
        </row>
        <row r="148">
          <cell r="C148">
            <v>1473000071</v>
          </cell>
          <cell r="E148" t="str">
            <v>居宅介護支援</v>
          </cell>
        </row>
        <row r="149">
          <cell r="C149">
            <v>1473003299</v>
          </cell>
          <cell r="E149" t="str">
            <v>居宅介護支援</v>
          </cell>
        </row>
        <row r="150">
          <cell r="C150">
            <v>1473002697</v>
          </cell>
          <cell r="E150" t="str">
            <v>訪問介護</v>
          </cell>
        </row>
        <row r="151">
          <cell r="C151">
            <v>1473002689</v>
          </cell>
          <cell r="E151" t="str">
            <v>居宅介護支援</v>
          </cell>
        </row>
        <row r="152">
          <cell r="C152">
            <v>1473002705</v>
          </cell>
          <cell r="E152" t="str">
            <v>福祉用具貸与</v>
          </cell>
        </row>
        <row r="153">
          <cell r="C153">
            <v>1473003323</v>
          </cell>
          <cell r="E153" t="str">
            <v>通所介護</v>
          </cell>
        </row>
        <row r="154">
          <cell r="C154">
            <v>1473001194</v>
          </cell>
          <cell r="E154" t="str">
            <v>介護老人福祉施設</v>
          </cell>
        </row>
        <row r="155">
          <cell r="C155">
            <v>1473001293</v>
          </cell>
          <cell r="E155" t="str">
            <v>短期入所生活介護</v>
          </cell>
        </row>
        <row r="156">
          <cell r="C156">
            <v>1473001343</v>
          </cell>
          <cell r="E156" t="str">
            <v>通所介護</v>
          </cell>
        </row>
        <row r="157">
          <cell r="C157">
            <v>1473001301</v>
          </cell>
          <cell r="E157" t="str">
            <v>居宅介護支援</v>
          </cell>
        </row>
        <row r="158">
          <cell r="C158">
            <v>1473003547</v>
          </cell>
          <cell r="E158" t="str">
            <v>居宅介護支援</v>
          </cell>
        </row>
        <row r="159">
          <cell r="C159">
            <v>1473003547</v>
          </cell>
          <cell r="E159" t="str">
            <v>地域密着型通所介護</v>
          </cell>
        </row>
        <row r="160">
          <cell r="C160">
            <v>1473003067</v>
          </cell>
          <cell r="E160" t="str">
            <v>訪問介護</v>
          </cell>
        </row>
        <row r="161">
          <cell r="C161">
            <v>1493000309</v>
          </cell>
          <cell r="E161" t="str">
            <v>地域密着型通所介護</v>
          </cell>
        </row>
        <row r="162">
          <cell r="C162">
            <v>1463090156</v>
          </cell>
          <cell r="E162" t="str">
            <v>訪問看護</v>
          </cell>
        </row>
        <row r="163">
          <cell r="C163">
            <v>1473000030</v>
          </cell>
          <cell r="E163" t="str">
            <v>居宅介護支援</v>
          </cell>
        </row>
        <row r="164">
          <cell r="C164">
            <v>1473003612</v>
          </cell>
          <cell r="E164" t="str">
            <v>訪問入浴介護</v>
          </cell>
        </row>
        <row r="165">
          <cell r="C165">
            <v>1473002879</v>
          </cell>
          <cell r="E165" t="str">
            <v>通所介護</v>
          </cell>
        </row>
        <row r="166">
          <cell r="C166">
            <v>1473002903</v>
          </cell>
          <cell r="E166" t="str">
            <v>短期入所生活介護</v>
          </cell>
        </row>
        <row r="167">
          <cell r="C167">
            <v>1453080017</v>
          </cell>
          <cell r="E167" t="str">
            <v>介護老人保健施設</v>
          </cell>
        </row>
        <row r="168">
          <cell r="C168">
            <v>1453080017</v>
          </cell>
          <cell r="E168" t="str">
            <v>短期入所療養介護</v>
          </cell>
        </row>
        <row r="169">
          <cell r="C169">
            <v>1453080017</v>
          </cell>
          <cell r="E169" t="str">
            <v>通所リハビリテーション</v>
          </cell>
        </row>
        <row r="170">
          <cell r="C170">
            <v>1473001863</v>
          </cell>
          <cell r="E170" t="str">
            <v>居宅介護支援</v>
          </cell>
        </row>
        <row r="171">
          <cell r="C171">
            <v>1463090016</v>
          </cell>
          <cell r="E171" t="str">
            <v>訪問看護</v>
          </cell>
        </row>
        <row r="172">
          <cell r="C172">
            <v>1473003018</v>
          </cell>
          <cell r="E172" t="str">
            <v>居宅介護支援</v>
          </cell>
        </row>
        <row r="173">
          <cell r="C173">
            <v>1473000733</v>
          </cell>
          <cell r="E173" t="str">
            <v>特定施設入居者生活介護</v>
          </cell>
        </row>
        <row r="174">
          <cell r="C174">
            <v>1473000337</v>
          </cell>
          <cell r="E174" t="str">
            <v>訪問介護</v>
          </cell>
        </row>
        <row r="175">
          <cell r="C175">
            <v>1473000337</v>
          </cell>
          <cell r="E175" t="str">
            <v>通所介護</v>
          </cell>
        </row>
        <row r="176">
          <cell r="C176">
            <v>1493000119</v>
          </cell>
          <cell r="E176" t="str">
            <v>認知症対応型共同生活介護</v>
          </cell>
        </row>
        <row r="177">
          <cell r="C177">
            <v>1493000127</v>
          </cell>
          <cell r="E177" t="str">
            <v>認知症対応型共同生活介護</v>
          </cell>
        </row>
        <row r="178">
          <cell r="C178">
            <v>149300135</v>
          </cell>
          <cell r="E178" t="str">
            <v>認知症対応型共同生活介護</v>
          </cell>
        </row>
        <row r="179">
          <cell r="C179">
            <v>1463090107</v>
          </cell>
          <cell r="E179" t="str">
            <v>訪問看護</v>
          </cell>
        </row>
        <row r="180">
          <cell r="C180">
            <v>1493000259</v>
          </cell>
          <cell r="E180" t="str">
            <v>小規模多機能型居宅介護</v>
          </cell>
        </row>
        <row r="181">
          <cell r="C181">
            <v>1493000267</v>
          </cell>
          <cell r="E181" t="str">
            <v>認知症対応型共同生活介護</v>
          </cell>
        </row>
        <row r="182">
          <cell r="C182">
            <v>1493000242</v>
          </cell>
          <cell r="E182" t="str">
            <v>小規模多機能型居宅介護</v>
          </cell>
        </row>
        <row r="183">
          <cell r="C183">
            <v>1493000234</v>
          </cell>
          <cell r="E183" t="str">
            <v>認知症対応型共同生活介護</v>
          </cell>
        </row>
        <row r="184">
          <cell r="C184">
            <v>1473003208</v>
          </cell>
          <cell r="E184" t="str">
            <v>短期入所生活介護</v>
          </cell>
        </row>
        <row r="185">
          <cell r="C185">
            <v>1473003208</v>
          </cell>
          <cell r="E185" t="str">
            <v>通所介護</v>
          </cell>
        </row>
        <row r="186">
          <cell r="C186">
            <v>1473001970</v>
          </cell>
          <cell r="E186" t="str">
            <v>地域密着型通所介護</v>
          </cell>
        </row>
        <row r="187">
          <cell r="C187">
            <v>1473001723</v>
          </cell>
          <cell r="E187" t="str">
            <v>地域密着型通所介護</v>
          </cell>
        </row>
        <row r="188">
          <cell r="C188">
            <v>1493000325</v>
          </cell>
          <cell r="E188" t="str">
            <v>認知症対応型共同生活介護</v>
          </cell>
        </row>
        <row r="189">
          <cell r="C189">
            <v>1473001673</v>
          </cell>
          <cell r="E189" t="str">
            <v>訪問介護</v>
          </cell>
        </row>
        <row r="190">
          <cell r="C190">
            <v>1473002739</v>
          </cell>
          <cell r="E190" t="str">
            <v>特定施設入居者生活介護</v>
          </cell>
        </row>
        <row r="191">
          <cell r="C191">
            <v>1473001103</v>
          </cell>
          <cell r="E191" t="str">
            <v>通所介護</v>
          </cell>
        </row>
        <row r="192">
          <cell r="C192">
            <v>1473001103</v>
          </cell>
          <cell r="E192" t="str">
            <v>短期入所生活介護</v>
          </cell>
        </row>
        <row r="193">
          <cell r="C193">
            <v>1493000275</v>
          </cell>
          <cell r="E193" t="str">
            <v>地域密着型通所介護</v>
          </cell>
        </row>
        <row r="194">
          <cell r="C194">
            <v>1493000283</v>
          </cell>
          <cell r="E194" t="str">
            <v>地域密着型通所介護</v>
          </cell>
        </row>
        <row r="195">
          <cell r="C195">
            <v>1473003141</v>
          </cell>
          <cell r="E195" t="str">
            <v>居宅介護支援</v>
          </cell>
        </row>
        <row r="196">
          <cell r="C196">
            <v>1473003141</v>
          </cell>
          <cell r="E196" t="str">
            <v>訪問介護</v>
          </cell>
        </row>
        <row r="197">
          <cell r="C197">
            <v>1473000451</v>
          </cell>
          <cell r="E197" t="str">
            <v>認知症対応型共同生活介護</v>
          </cell>
        </row>
        <row r="198">
          <cell r="C198">
            <v>1473000691</v>
          </cell>
          <cell r="E198" t="str">
            <v>認知症対応型共同生活介護</v>
          </cell>
        </row>
        <row r="199">
          <cell r="C199">
            <v>1473000758</v>
          </cell>
          <cell r="E199" t="str">
            <v>認知症対応型共同生活介護</v>
          </cell>
        </row>
        <row r="200">
          <cell r="C200">
            <v>1473002820</v>
          </cell>
          <cell r="E200" t="str">
            <v>居宅介護支援</v>
          </cell>
        </row>
        <row r="201">
          <cell r="C201">
            <v>1473000949</v>
          </cell>
          <cell r="E201" t="str">
            <v>訪問介護</v>
          </cell>
        </row>
        <row r="202">
          <cell r="C202">
            <v>1473001715</v>
          </cell>
          <cell r="E202" t="str">
            <v>地域密着型通所介護</v>
          </cell>
        </row>
        <row r="203">
          <cell r="C203">
            <v>1493000218</v>
          </cell>
          <cell r="E203" t="str">
            <v>小規模多機能型居宅介護</v>
          </cell>
        </row>
        <row r="204">
          <cell r="C204">
            <v>1493000218</v>
          </cell>
          <cell r="E204" t="str">
            <v>認知症対応型共同生活介護</v>
          </cell>
        </row>
        <row r="205">
          <cell r="C205">
            <v>1473000519</v>
          </cell>
          <cell r="E205" t="str">
            <v>特定施設入居者生活介護</v>
          </cell>
        </row>
        <row r="206">
          <cell r="C206">
            <v>1473002325</v>
          </cell>
          <cell r="E206" t="str">
            <v>訪問介護</v>
          </cell>
        </row>
        <row r="207">
          <cell r="C207">
            <v>1473001244</v>
          </cell>
          <cell r="E207" t="str">
            <v>通所介護</v>
          </cell>
        </row>
        <row r="208">
          <cell r="C208">
            <v>1473001988</v>
          </cell>
          <cell r="E208" t="str">
            <v>短期入所生活介護</v>
          </cell>
        </row>
        <row r="209">
          <cell r="C209">
            <v>1493000457</v>
          </cell>
          <cell r="E209" t="str">
            <v>看護小規模多機能型居宅介護</v>
          </cell>
        </row>
        <row r="210">
          <cell r="C210">
            <v>1473001236</v>
          </cell>
          <cell r="E210" t="str">
            <v>訪問介護</v>
          </cell>
        </row>
        <row r="211">
          <cell r="C211">
            <v>1463090081</v>
          </cell>
          <cell r="E211" t="str">
            <v>訪問看護</v>
          </cell>
        </row>
        <row r="212">
          <cell r="C212">
            <v>1493000531</v>
          </cell>
          <cell r="E212" t="str">
            <v>看護小規模多機能型居宅介護</v>
          </cell>
        </row>
        <row r="213">
          <cell r="C213">
            <v>1473001327</v>
          </cell>
          <cell r="E213" t="str">
            <v>特定施設入居者生活介護</v>
          </cell>
        </row>
        <row r="214">
          <cell r="C214">
            <v>1453080009</v>
          </cell>
          <cell r="E214" t="str">
            <v>介護老人保健施設</v>
          </cell>
        </row>
        <row r="215">
          <cell r="C215">
            <v>1413001054</v>
          </cell>
          <cell r="E215" t="str">
            <v>居宅介護支援</v>
          </cell>
        </row>
        <row r="216">
          <cell r="C216">
            <v>1463090008</v>
          </cell>
          <cell r="E216" t="str">
            <v>訪問看護</v>
          </cell>
        </row>
        <row r="217">
          <cell r="C217"/>
          <cell r="E217" t="str">
            <v>訪問リハビリテーション</v>
          </cell>
        </row>
        <row r="218">
          <cell r="C218"/>
          <cell r="E218" t="str">
            <v>訪問リハビリテーション</v>
          </cell>
        </row>
        <row r="219">
          <cell r="C219"/>
          <cell r="E219" t="str">
            <v>通所リハビリテーション</v>
          </cell>
        </row>
        <row r="220">
          <cell r="C220">
            <v>1473000444</v>
          </cell>
          <cell r="E220" t="str">
            <v>訪問入浴介護</v>
          </cell>
        </row>
        <row r="221">
          <cell r="C221">
            <v>1473000444</v>
          </cell>
          <cell r="E221" t="str">
            <v>居宅介護支援</v>
          </cell>
        </row>
        <row r="222">
          <cell r="C222">
            <v>1473000444</v>
          </cell>
          <cell r="E222" t="str">
            <v>訪問介護</v>
          </cell>
        </row>
        <row r="223">
          <cell r="C223">
            <v>1473000444</v>
          </cell>
          <cell r="E223" t="str">
            <v>地域密着型通所介護</v>
          </cell>
        </row>
        <row r="224">
          <cell r="C224">
            <v>1473003570</v>
          </cell>
          <cell r="E224" t="str">
            <v>福祉用具貸与</v>
          </cell>
        </row>
        <row r="225">
          <cell r="C225">
            <v>1473003562</v>
          </cell>
          <cell r="E225" t="str">
            <v>居宅介護支援</v>
          </cell>
        </row>
        <row r="226">
          <cell r="C226">
            <v>1463090206</v>
          </cell>
          <cell r="E226" t="str">
            <v>訪問看護</v>
          </cell>
        </row>
        <row r="227">
          <cell r="C227">
            <v>1473003455</v>
          </cell>
          <cell r="E227" t="str">
            <v>居宅介護支援</v>
          </cell>
        </row>
        <row r="228">
          <cell r="C228">
            <v>1473003653</v>
          </cell>
          <cell r="E228" t="str">
            <v>訪問介護</v>
          </cell>
        </row>
        <row r="229">
          <cell r="C229">
            <v>1473003307</v>
          </cell>
          <cell r="E229" t="str">
            <v>特定施設入居者生活介護</v>
          </cell>
        </row>
        <row r="230">
          <cell r="C230">
            <v>1473001897</v>
          </cell>
          <cell r="E230" t="str">
            <v>訪問介護</v>
          </cell>
        </row>
        <row r="231">
          <cell r="C231">
            <v>14930000432</v>
          </cell>
          <cell r="E231" t="str">
            <v>地域密着型通所介護</v>
          </cell>
        </row>
        <row r="232">
          <cell r="C232">
            <v>1473002945</v>
          </cell>
          <cell r="E232" t="str">
            <v>通所介護</v>
          </cell>
        </row>
        <row r="233">
          <cell r="C233">
            <v>1473002713</v>
          </cell>
          <cell r="E233" t="str">
            <v>訪問介護</v>
          </cell>
        </row>
        <row r="234">
          <cell r="C234"/>
          <cell r="E234"/>
        </row>
        <row r="235">
          <cell r="C235"/>
          <cell r="E235"/>
        </row>
        <row r="236">
          <cell r="C236"/>
          <cell r="E236"/>
        </row>
        <row r="237">
          <cell r="C237"/>
          <cell r="E237"/>
        </row>
        <row r="238">
          <cell r="C238"/>
          <cell r="E238"/>
        </row>
        <row r="239">
          <cell r="C239"/>
          <cell r="E239"/>
        </row>
        <row r="240">
          <cell r="C240"/>
          <cell r="E240"/>
        </row>
        <row r="241">
          <cell r="C241"/>
          <cell r="E241"/>
        </row>
        <row r="242">
          <cell r="C242"/>
          <cell r="E242"/>
        </row>
        <row r="243">
          <cell r="C243"/>
          <cell r="E243"/>
        </row>
        <row r="244">
          <cell r="C244"/>
          <cell r="E244"/>
        </row>
        <row r="245">
          <cell r="C245"/>
          <cell r="E245"/>
        </row>
        <row r="246">
          <cell r="C246"/>
          <cell r="E246"/>
        </row>
        <row r="247">
          <cell r="C247"/>
          <cell r="E247"/>
        </row>
        <row r="248">
          <cell r="C248"/>
          <cell r="E248"/>
        </row>
        <row r="249">
          <cell r="C249"/>
          <cell r="E249"/>
        </row>
        <row r="250">
          <cell r="C250"/>
          <cell r="E250"/>
        </row>
        <row r="251">
          <cell r="C251"/>
          <cell r="E251"/>
        </row>
        <row r="252">
          <cell r="C252"/>
          <cell r="E252"/>
        </row>
        <row r="253">
          <cell r="C253"/>
          <cell r="E253"/>
        </row>
        <row r="254">
          <cell r="C254"/>
          <cell r="E254"/>
        </row>
        <row r="255">
          <cell r="C255"/>
          <cell r="E255"/>
        </row>
        <row r="256">
          <cell r="C256"/>
          <cell r="E256"/>
        </row>
        <row r="257">
          <cell r="C257"/>
          <cell r="E257"/>
        </row>
        <row r="258">
          <cell r="C258"/>
          <cell r="E258"/>
        </row>
        <row r="259">
          <cell r="C259"/>
          <cell r="E259"/>
        </row>
        <row r="260">
          <cell r="C260"/>
          <cell r="E260"/>
        </row>
        <row r="261">
          <cell r="C261"/>
          <cell r="E261"/>
        </row>
        <row r="262">
          <cell r="C262"/>
          <cell r="E262"/>
        </row>
        <row r="263">
          <cell r="C263"/>
          <cell r="E263"/>
        </row>
        <row r="264">
          <cell r="C264"/>
          <cell r="E264"/>
        </row>
        <row r="265">
          <cell r="C265"/>
          <cell r="E265"/>
        </row>
        <row r="266">
          <cell r="C266"/>
          <cell r="E266"/>
        </row>
        <row r="267">
          <cell r="C267"/>
          <cell r="E267"/>
        </row>
        <row r="268">
          <cell r="C268"/>
          <cell r="E268"/>
        </row>
        <row r="269">
          <cell r="C269"/>
          <cell r="E269"/>
        </row>
        <row r="270">
          <cell r="C270"/>
          <cell r="E270"/>
        </row>
        <row r="271">
          <cell r="C271"/>
          <cell r="E271"/>
        </row>
        <row r="272">
          <cell r="C272"/>
          <cell r="E272"/>
        </row>
        <row r="273">
          <cell r="C273"/>
          <cell r="E273"/>
        </row>
        <row r="274">
          <cell r="C274"/>
          <cell r="E274"/>
        </row>
        <row r="275">
          <cell r="C275"/>
          <cell r="E275"/>
        </row>
        <row r="276">
          <cell r="C276"/>
          <cell r="E276"/>
        </row>
        <row r="277">
          <cell r="C277"/>
          <cell r="E277"/>
        </row>
        <row r="278">
          <cell r="C278"/>
          <cell r="E278"/>
        </row>
        <row r="279">
          <cell r="C279"/>
          <cell r="E279"/>
        </row>
        <row r="280">
          <cell r="C280"/>
          <cell r="E280"/>
          <cell r="F280"/>
        </row>
        <row r="281">
          <cell r="C281"/>
          <cell r="E281"/>
          <cell r="F281"/>
        </row>
        <row r="282">
          <cell r="C282"/>
          <cell r="E282"/>
          <cell r="F282"/>
        </row>
        <row r="283">
          <cell r="C283"/>
          <cell r="E283"/>
          <cell r="F283"/>
        </row>
        <row r="284">
          <cell r="C284"/>
          <cell r="E284"/>
          <cell r="F284"/>
        </row>
        <row r="285">
          <cell r="C285"/>
          <cell r="E285"/>
          <cell r="F285"/>
        </row>
        <row r="286">
          <cell r="C286"/>
          <cell r="E286"/>
          <cell r="F286"/>
        </row>
        <row r="287">
          <cell r="C287"/>
          <cell r="E287"/>
          <cell r="F287"/>
        </row>
        <row r="288">
          <cell r="C288"/>
          <cell r="E288"/>
          <cell r="F288"/>
        </row>
        <row r="289">
          <cell r="C289"/>
          <cell r="E289"/>
          <cell r="F289"/>
        </row>
        <row r="290">
          <cell r="C290"/>
          <cell r="E290"/>
          <cell r="F290"/>
        </row>
        <row r="291">
          <cell r="C291"/>
          <cell r="E291"/>
          <cell r="F291"/>
        </row>
        <row r="292">
          <cell r="C292"/>
          <cell r="E292"/>
          <cell r="F292"/>
        </row>
        <row r="293">
          <cell r="C293"/>
          <cell r="E293"/>
          <cell r="F293"/>
        </row>
        <row r="294">
          <cell r="C294"/>
          <cell r="E294"/>
          <cell r="F294"/>
        </row>
        <row r="295">
          <cell r="C295"/>
          <cell r="E295"/>
          <cell r="F295"/>
        </row>
        <row r="296">
          <cell r="C296"/>
          <cell r="E296"/>
          <cell r="F296"/>
        </row>
        <row r="297">
          <cell r="C297"/>
          <cell r="E297"/>
          <cell r="F297"/>
        </row>
        <row r="298">
          <cell r="C298"/>
          <cell r="E298"/>
          <cell r="F298"/>
        </row>
        <row r="299">
          <cell r="C299"/>
          <cell r="E299"/>
          <cell r="F299"/>
        </row>
        <row r="300">
          <cell r="C300"/>
          <cell r="E300"/>
          <cell r="F300"/>
        </row>
        <row r="301">
          <cell r="C301"/>
          <cell r="E301"/>
          <cell r="F301"/>
        </row>
        <row r="302">
          <cell r="C302"/>
          <cell r="E302"/>
          <cell r="F302"/>
        </row>
        <row r="303">
          <cell r="C303"/>
          <cell r="E303"/>
          <cell r="F303"/>
        </row>
        <row r="304">
          <cell r="C304"/>
          <cell r="E304"/>
          <cell r="F304"/>
        </row>
        <row r="305">
          <cell r="C305"/>
          <cell r="E305"/>
          <cell r="F305"/>
        </row>
        <row r="306">
          <cell r="C306"/>
          <cell r="E306"/>
          <cell r="F306"/>
        </row>
        <row r="307">
          <cell r="C307"/>
          <cell r="E307"/>
          <cell r="F307"/>
        </row>
        <row r="308">
          <cell r="C308"/>
          <cell r="E308"/>
          <cell r="F308"/>
        </row>
        <row r="309">
          <cell r="C309"/>
          <cell r="E309"/>
          <cell r="F309"/>
        </row>
        <row r="310">
          <cell r="C310"/>
          <cell r="E310"/>
          <cell r="F310"/>
        </row>
        <row r="311">
          <cell r="C311"/>
          <cell r="E311"/>
          <cell r="F311"/>
        </row>
        <row r="312">
          <cell r="C312"/>
          <cell r="E312"/>
          <cell r="F312"/>
        </row>
        <row r="313">
          <cell r="C313"/>
          <cell r="E313"/>
          <cell r="F313"/>
        </row>
        <row r="314">
          <cell r="C314"/>
          <cell r="E314"/>
          <cell r="F314"/>
        </row>
        <row r="315">
          <cell r="C315"/>
          <cell r="E315"/>
          <cell r="F315"/>
        </row>
        <row r="316">
          <cell r="C316"/>
          <cell r="E316"/>
          <cell r="F316"/>
        </row>
        <row r="317">
          <cell r="C317"/>
          <cell r="E317"/>
          <cell r="F317"/>
        </row>
        <row r="318">
          <cell r="C318"/>
          <cell r="E318"/>
          <cell r="F318"/>
        </row>
        <row r="319">
          <cell r="C319"/>
          <cell r="E319"/>
          <cell r="F319"/>
        </row>
        <row r="320">
          <cell r="C320"/>
          <cell r="E320"/>
          <cell r="F320"/>
        </row>
        <row r="321">
          <cell r="C321"/>
          <cell r="E321"/>
          <cell r="F321"/>
        </row>
        <row r="322">
          <cell r="C322"/>
          <cell r="E322"/>
          <cell r="F322"/>
        </row>
        <row r="323">
          <cell r="C323"/>
          <cell r="E323"/>
          <cell r="F323"/>
        </row>
        <row r="324">
          <cell r="C324"/>
          <cell r="E324"/>
          <cell r="F324"/>
        </row>
        <row r="325">
          <cell r="C325"/>
          <cell r="E325"/>
          <cell r="F325"/>
        </row>
        <row r="326">
          <cell r="C326"/>
          <cell r="E326"/>
          <cell r="F326"/>
        </row>
        <row r="327">
          <cell r="C327"/>
          <cell r="E327"/>
          <cell r="F327"/>
        </row>
        <row r="328">
          <cell r="C328"/>
          <cell r="E328"/>
          <cell r="F328"/>
        </row>
        <row r="329">
          <cell r="C329"/>
          <cell r="E329"/>
          <cell r="F329"/>
        </row>
        <row r="330">
          <cell r="C330"/>
          <cell r="E330"/>
          <cell r="F330"/>
        </row>
        <row r="331">
          <cell r="C331"/>
          <cell r="E331"/>
          <cell r="F331"/>
        </row>
        <row r="332">
          <cell r="C332"/>
          <cell r="E332"/>
          <cell r="F332"/>
        </row>
        <row r="333">
          <cell r="C333"/>
          <cell r="E333"/>
          <cell r="F333"/>
        </row>
        <row r="334">
          <cell r="C334"/>
          <cell r="E334"/>
          <cell r="F334"/>
        </row>
        <row r="335">
          <cell r="C335"/>
          <cell r="E335"/>
          <cell r="F335"/>
        </row>
        <row r="336">
          <cell r="C336"/>
          <cell r="E336"/>
          <cell r="F336"/>
        </row>
        <row r="337">
          <cell r="C337"/>
          <cell r="E337"/>
          <cell r="F337"/>
        </row>
        <row r="338">
          <cell r="C338"/>
          <cell r="E338"/>
          <cell r="F338"/>
        </row>
        <row r="339">
          <cell r="C339"/>
          <cell r="E339"/>
          <cell r="F339"/>
        </row>
        <row r="340">
          <cell r="C340"/>
          <cell r="E340"/>
          <cell r="F340"/>
        </row>
        <row r="341">
          <cell r="C341"/>
          <cell r="E341"/>
          <cell r="F341"/>
        </row>
        <row r="342">
          <cell r="C342"/>
          <cell r="E342"/>
          <cell r="F342"/>
        </row>
        <row r="343">
          <cell r="C343"/>
          <cell r="E343"/>
          <cell r="F343"/>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I25"/>
  <sheetViews>
    <sheetView tabSelected="1" view="pageBreakPreview" zoomScale="70" zoomScaleNormal="85" zoomScaleSheetLayoutView="70" workbookViewId="0">
      <selection activeCell="E12" sqref="E12"/>
    </sheetView>
  </sheetViews>
  <sheetFormatPr defaultRowHeight="13.5"/>
  <cols>
    <col min="3" max="3" width="17.75" customWidth="1"/>
    <col min="4" max="4" width="37" customWidth="1"/>
    <col min="5" max="5" width="53.875" customWidth="1"/>
    <col min="6" max="6" width="9" hidden="1" customWidth="1"/>
    <col min="7" max="7" width="13.25" hidden="1" customWidth="1"/>
    <col min="8" max="8" width="21.125" hidden="1" customWidth="1"/>
    <col min="9" max="9" width="26" hidden="1" customWidth="1"/>
  </cols>
  <sheetData>
    <row r="1" spans="3:9">
      <c r="C1" s="91" t="s">
        <v>97</v>
      </c>
      <c r="D1" s="91"/>
      <c r="E1" s="91"/>
    </row>
    <row r="2" spans="3:9">
      <c r="C2" s="91"/>
      <c r="D2" s="91"/>
      <c r="E2" s="91"/>
    </row>
    <row r="3" spans="3:9" ht="38.25" customHeight="1">
      <c r="C3" s="89" t="s">
        <v>108</v>
      </c>
      <c r="D3" s="89"/>
      <c r="H3" s="92" t="s">
        <v>190</v>
      </c>
      <c r="I3" s="91"/>
    </row>
    <row r="4" spans="3:9">
      <c r="C4" s="11" t="s">
        <v>106</v>
      </c>
      <c r="D4" s="11" t="s">
        <v>107</v>
      </c>
      <c r="E4" s="11" t="s">
        <v>123</v>
      </c>
      <c r="H4" s="37" t="s">
        <v>158</v>
      </c>
      <c r="I4" s="37" t="s">
        <v>157</v>
      </c>
    </row>
    <row r="5" spans="3:9">
      <c r="C5" s="21" t="s">
        <v>104</v>
      </c>
      <c r="D5" s="46" t="s">
        <v>197</v>
      </c>
      <c r="E5" s="14"/>
      <c r="H5" s="41" t="str">
        <f>SUBSTITUTE(SUBSTITUTE(SUBSTITUTE(SUBSTITUTE(SUBSTITUTE(SUBSTITUTE(SUBSTITUTE(SUBSTITUTE(SUBSTITUTE(I5,"ｧ","ｱ"),"ｨ","ｲ"),"ｩ","ｳ"),"ｪ","ｴ"),"ｫ","ｵ"),"ｬ","ﾔ"),"ｭ","ﾕ"),"ｮ","ﾖ"),"ｯ","ﾂ")</f>
        <v>令和 年 月  日</v>
      </c>
      <c r="I5" s="41" t="str">
        <f>ASC(D5)</f>
        <v>令和 年 月  日</v>
      </c>
    </row>
    <row r="6" spans="3:9">
      <c r="C6" s="12" t="s">
        <v>17</v>
      </c>
      <c r="D6" s="47"/>
      <c r="E6" s="20" t="s">
        <v>140</v>
      </c>
      <c r="H6" s="38" t="str">
        <f t="shared" ref="H6:H22" si="0">SUBSTITUTE(SUBSTITUTE(SUBSTITUTE(SUBSTITUTE(SUBSTITUTE(SUBSTITUTE(SUBSTITUTE(SUBSTITUTE(SUBSTITUTE(I6,"ｧ","ｱ"),"ｨ","ｲ"),"ｩ","ｳ"),"ｪ","ｴ"),"ｫ","ｵ"),"ｬ","ﾔ"),"ｭ","ﾕ"),"ｮ","ﾖ"),"ｯ","ﾂ")</f>
        <v/>
      </c>
      <c r="I6" s="38" t="str">
        <f t="shared" ref="I6:I21" si="1">ASC(D6)</f>
        <v/>
      </c>
    </row>
    <row r="7" spans="3:9">
      <c r="C7" s="12" t="s">
        <v>84</v>
      </c>
      <c r="D7" s="48"/>
      <c r="E7" s="20" t="s">
        <v>126</v>
      </c>
      <c r="H7" s="41" t="str">
        <f t="shared" si="0"/>
        <v/>
      </c>
      <c r="I7" s="41" t="str">
        <f t="shared" si="1"/>
        <v/>
      </c>
    </row>
    <row r="8" spans="3:9">
      <c r="C8" s="12" t="s">
        <v>85</v>
      </c>
      <c r="D8" s="47"/>
      <c r="E8" s="20" t="s">
        <v>126</v>
      </c>
      <c r="H8" s="41" t="str">
        <f t="shared" si="0"/>
        <v/>
      </c>
      <c r="I8" s="41" t="str">
        <f t="shared" si="1"/>
        <v/>
      </c>
    </row>
    <row r="9" spans="3:9">
      <c r="C9" s="12" t="s">
        <v>86</v>
      </c>
      <c r="D9" s="47"/>
      <c r="E9" s="26" t="s">
        <v>126</v>
      </c>
      <c r="H9" s="41" t="str">
        <f t="shared" si="0"/>
        <v/>
      </c>
      <c r="I9" s="41" t="str">
        <f t="shared" si="1"/>
        <v/>
      </c>
    </row>
    <row r="10" spans="3:9" ht="27">
      <c r="C10" s="12" t="s">
        <v>127</v>
      </c>
      <c r="D10" s="47"/>
      <c r="E10" s="20" t="s">
        <v>128</v>
      </c>
      <c r="H10" s="41" t="str">
        <f t="shared" si="0"/>
        <v/>
      </c>
      <c r="I10" s="41" t="str">
        <f t="shared" si="1"/>
        <v/>
      </c>
    </row>
    <row r="11" spans="3:9" ht="62.25" hidden="1" customHeight="1">
      <c r="C11" s="23" t="s">
        <v>88</v>
      </c>
      <c r="D11" s="49">
        <f>SUM(入力シート②!M:M)*1000</f>
        <v>0</v>
      </c>
      <c r="E11" s="22" t="s">
        <v>122</v>
      </c>
      <c r="H11" s="41" t="str">
        <f t="shared" si="0"/>
        <v>0</v>
      </c>
      <c r="I11" s="41" t="str">
        <f t="shared" si="1"/>
        <v>0</v>
      </c>
    </row>
    <row r="12" spans="3:9">
      <c r="C12" s="12" t="s">
        <v>89</v>
      </c>
      <c r="D12" s="47"/>
      <c r="E12" s="14"/>
      <c r="H12" s="41" t="str">
        <f t="shared" si="0"/>
        <v/>
      </c>
      <c r="I12" s="41" t="str">
        <f t="shared" si="1"/>
        <v/>
      </c>
    </row>
    <row r="13" spans="3:9">
      <c r="C13" s="12" t="s">
        <v>90</v>
      </c>
      <c r="D13" s="47"/>
      <c r="E13" s="14"/>
      <c r="H13" s="41" t="str">
        <f t="shared" si="0"/>
        <v/>
      </c>
      <c r="I13" s="41" t="str">
        <f t="shared" si="1"/>
        <v/>
      </c>
    </row>
    <row r="14" spans="3:9">
      <c r="C14" s="12" t="s">
        <v>121</v>
      </c>
      <c r="D14" s="47"/>
      <c r="E14" s="26" t="s">
        <v>182</v>
      </c>
      <c r="H14" s="41" t="str">
        <f t="shared" si="0"/>
        <v/>
      </c>
      <c r="I14" s="41" t="str">
        <f t="shared" si="1"/>
        <v/>
      </c>
    </row>
    <row r="15" spans="3:9">
      <c r="C15" s="12" t="s">
        <v>12</v>
      </c>
      <c r="D15" s="50"/>
      <c r="E15" s="26"/>
      <c r="H15" s="41" t="str">
        <f t="shared" si="0"/>
        <v/>
      </c>
      <c r="I15" s="41" t="str">
        <f t="shared" si="1"/>
        <v/>
      </c>
    </row>
    <row r="16" spans="3:9">
      <c r="C16" s="12" t="s">
        <v>91</v>
      </c>
      <c r="D16" s="47"/>
      <c r="E16" s="26"/>
      <c r="H16" s="41" t="str">
        <f t="shared" si="0"/>
        <v/>
      </c>
      <c r="I16" s="41" t="str">
        <f t="shared" si="1"/>
        <v/>
      </c>
    </row>
    <row r="17" spans="3:9">
      <c r="C17" s="12" t="s">
        <v>92</v>
      </c>
      <c r="D17" s="51"/>
      <c r="E17" s="26" t="s">
        <v>129</v>
      </c>
      <c r="H17" s="38" t="str">
        <f t="shared" si="0"/>
        <v/>
      </c>
      <c r="I17" s="38" t="str">
        <f t="shared" si="1"/>
        <v/>
      </c>
    </row>
    <row r="18" spans="3:9">
      <c r="C18" s="12" t="s">
        <v>93</v>
      </c>
      <c r="D18" s="47"/>
      <c r="E18" s="26" t="s">
        <v>187</v>
      </c>
      <c r="H18" s="41" t="str">
        <f t="shared" si="0"/>
        <v/>
      </c>
      <c r="I18" s="41" t="str">
        <f t="shared" si="1"/>
        <v/>
      </c>
    </row>
    <row r="19" spans="3:9" ht="13.5" customHeight="1">
      <c r="C19" s="12" t="s">
        <v>101</v>
      </c>
      <c r="D19" s="51"/>
      <c r="E19" s="26" t="s">
        <v>130</v>
      </c>
      <c r="G19" s="35" t="s">
        <v>159</v>
      </c>
      <c r="H19" s="38" t="str">
        <f t="shared" si="0"/>
        <v/>
      </c>
      <c r="I19" s="38" t="str">
        <f t="shared" si="1"/>
        <v/>
      </c>
    </row>
    <row r="20" spans="3:9" ht="15.75" customHeight="1">
      <c r="C20" s="12" t="s">
        <v>94</v>
      </c>
      <c r="D20" s="47"/>
      <c r="E20" s="26"/>
      <c r="G20" s="36"/>
      <c r="H20" s="41" t="str">
        <f t="shared" si="0"/>
        <v/>
      </c>
      <c r="I20" s="41" t="str">
        <f t="shared" si="1"/>
        <v/>
      </c>
    </row>
    <row r="21" spans="3:9">
      <c r="C21" s="12" t="s">
        <v>95</v>
      </c>
      <c r="D21" s="51"/>
      <c r="E21" s="26" t="s">
        <v>131</v>
      </c>
      <c r="G21" s="39" t="s">
        <v>156</v>
      </c>
      <c r="H21" s="38" t="str">
        <f t="shared" si="0"/>
        <v/>
      </c>
      <c r="I21" s="38" t="str">
        <f t="shared" si="1"/>
        <v/>
      </c>
    </row>
    <row r="22" spans="3:9" ht="212.25" customHeight="1">
      <c r="C22" s="13" t="s">
        <v>183</v>
      </c>
      <c r="D22" s="47"/>
      <c r="E22" s="20" t="s">
        <v>160</v>
      </c>
      <c r="G22" s="40" t="str">
        <f>I22</f>
        <v/>
      </c>
      <c r="H22" s="38" t="str">
        <f t="shared" si="0"/>
        <v/>
      </c>
      <c r="I22" s="38" t="str">
        <f>ASC(D22)</f>
        <v/>
      </c>
    </row>
    <row r="23" spans="3:9" ht="13.5" customHeight="1">
      <c r="C23" s="90" t="s">
        <v>184</v>
      </c>
      <c r="D23" s="90"/>
      <c r="E23" s="90"/>
    </row>
    <row r="24" spans="3:9">
      <c r="C24" s="90"/>
      <c r="D24" s="90"/>
      <c r="E24" s="90"/>
    </row>
    <row r="25" spans="3:9">
      <c r="C25" s="90"/>
      <c r="D25" s="90"/>
      <c r="E25" s="90"/>
    </row>
  </sheetData>
  <sheetProtection algorithmName="SHA-512" hashValue="9ZiWJ0zD8dkqFbDTo8ZXE+r3BQ4Y22wVemvFFtCOci3SMGlSVFjrOBx8ph9FzwGCQWSADqVGOtDAvskOO+xopQ==" saltValue="AvXEB8VMqo9PU4QK5K3h5w==" spinCount="100000" sheet="1" objects="1" scenarios="1"/>
  <mergeCells count="4">
    <mergeCell ref="C3:D3"/>
    <mergeCell ref="C23:E25"/>
    <mergeCell ref="C1:E2"/>
    <mergeCell ref="H3:I3"/>
  </mergeCells>
  <phoneticPr fontId="5"/>
  <pageMargins left="0.7" right="0.7" top="0.75" bottom="0.75" header="0.3" footer="0.3"/>
  <pageSetup paperSize="9" scale="9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預金種別!$B$3:$B$4</xm:f>
          </x14:formula1>
          <xm:sqref>D20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4"/>
  <sheetViews>
    <sheetView workbookViewId="0">
      <selection activeCell="F9" sqref="F9:J9"/>
    </sheetView>
  </sheetViews>
  <sheetFormatPr defaultRowHeight="13.5"/>
  <sheetData>
    <row r="3" spans="2:2">
      <c r="B3" t="s">
        <v>102</v>
      </c>
    </row>
    <row r="4" spans="2:2">
      <c r="B4" t="s">
        <v>103</v>
      </c>
    </row>
    <row r="24" ht="12.75" customHeight="1"/>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I25"/>
  <sheetViews>
    <sheetView view="pageBreakPreview" topLeftCell="A8" zoomScale="70" zoomScaleNormal="85" zoomScaleSheetLayoutView="70" workbookViewId="0">
      <selection activeCell="D12" sqref="D12:D22"/>
    </sheetView>
  </sheetViews>
  <sheetFormatPr defaultRowHeight="13.5"/>
  <cols>
    <col min="3" max="3" width="17.75" customWidth="1"/>
    <col min="4" max="4" width="37" customWidth="1"/>
    <col min="5" max="5" width="53.875" customWidth="1"/>
    <col min="6" max="6" width="9" hidden="1" customWidth="1"/>
    <col min="7" max="7" width="13.25" hidden="1" customWidth="1"/>
    <col min="8" max="8" width="21.125" hidden="1" customWidth="1"/>
    <col min="9" max="9" width="26" hidden="1" customWidth="1"/>
  </cols>
  <sheetData>
    <row r="1" spans="3:9">
      <c r="C1" s="91" t="s">
        <v>176</v>
      </c>
      <c r="D1" s="91"/>
      <c r="E1" s="91"/>
    </row>
    <row r="2" spans="3:9">
      <c r="C2" s="91"/>
      <c r="D2" s="91"/>
      <c r="E2" s="91"/>
    </row>
    <row r="3" spans="3:9" ht="38.25" customHeight="1">
      <c r="C3" s="89" t="s">
        <v>108</v>
      </c>
      <c r="D3" s="89"/>
      <c r="H3" s="92" t="s">
        <v>171</v>
      </c>
      <c r="I3" s="91"/>
    </row>
    <row r="4" spans="3:9">
      <c r="C4" s="11" t="s">
        <v>106</v>
      </c>
      <c r="D4" s="11" t="s">
        <v>107</v>
      </c>
      <c r="E4" s="11" t="s">
        <v>123</v>
      </c>
      <c r="H4" s="37" t="s">
        <v>158</v>
      </c>
      <c r="I4" s="37" t="s">
        <v>157</v>
      </c>
    </row>
    <row r="5" spans="3:9">
      <c r="C5" s="21" t="s">
        <v>104</v>
      </c>
      <c r="D5" s="46">
        <v>45307</v>
      </c>
      <c r="E5" s="14"/>
      <c r="H5" s="41" t="str">
        <f>SUBSTITUTE(SUBSTITUTE(SUBSTITUTE(SUBSTITUTE(SUBSTITUTE(SUBSTITUTE(SUBSTITUTE(SUBSTITUTE(SUBSTITUTE(I5,"ｧ","ｱ"),"ｨ","ｲ"),"ｩ","ｳ"),"ｪ","ｴ"),"ｫ","ｵ"),"ｬ","ﾔ"),"ｭ","ﾕ"),"ｮ","ﾖ"),"ｯ","ﾂ")</f>
        <v>45307</v>
      </c>
      <c r="I5" s="41" t="str">
        <f>ASC(D5)</f>
        <v>45307</v>
      </c>
    </row>
    <row r="6" spans="3:9">
      <c r="C6" s="12" t="s">
        <v>17</v>
      </c>
      <c r="D6" s="47" t="s">
        <v>132</v>
      </c>
      <c r="E6" s="20" t="s">
        <v>140</v>
      </c>
      <c r="H6" s="38" t="str">
        <f t="shared" ref="H6:H22" si="0">SUBSTITUTE(SUBSTITUTE(SUBSTITUTE(SUBSTITUTE(SUBSTITUTE(SUBSTITUTE(SUBSTITUTE(SUBSTITUTE(SUBSTITUTE(I6,"ｧ","ｱ"),"ｨ","ｲ"),"ｩ","ｳ"),"ｪ","ｴ"),"ｫ","ｵ"),"ｬ","ﾔ"),"ｭ","ﾕ"),"ｮ","ﾖ"),"ｯ","ﾂ")</f>
        <v>242-8601</v>
      </c>
      <c r="I6" s="38" t="str">
        <f t="shared" ref="I6:I21" si="1">ASC(D6)</f>
        <v>242-8601</v>
      </c>
    </row>
    <row r="7" spans="3:9">
      <c r="C7" s="12" t="s">
        <v>84</v>
      </c>
      <c r="D7" s="48" t="s">
        <v>125</v>
      </c>
      <c r="E7" s="20" t="s">
        <v>126</v>
      </c>
      <c r="H7" s="41" t="str">
        <f t="shared" si="0"/>
        <v>大和市下鶴間1-1-1</v>
      </c>
      <c r="I7" s="41" t="str">
        <f t="shared" si="1"/>
        <v>大和市下鶴間1-1-1</v>
      </c>
    </row>
    <row r="8" spans="3:9">
      <c r="C8" s="12" t="s">
        <v>85</v>
      </c>
      <c r="D8" s="47" t="s">
        <v>188</v>
      </c>
      <c r="E8" s="20" t="s">
        <v>126</v>
      </c>
      <c r="H8" s="41" t="str">
        <f t="shared" si="0"/>
        <v>株式会社やまとん法人</v>
      </c>
      <c r="I8" s="41" t="str">
        <f t="shared" si="1"/>
        <v>株式会社やまとん法人</v>
      </c>
    </row>
    <row r="9" spans="3:9">
      <c r="C9" s="12" t="s">
        <v>86</v>
      </c>
      <c r="D9" s="47" t="s">
        <v>133</v>
      </c>
      <c r="E9" s="26" t="s">
        <v>126</v>
      </c>
      <c r="H9" s="41" t="str">
        <f t="shared" si="0"/>
        <v>代表取締役</v>
      </c>
      <c r="I9" s="41" t="str">
        <f t="shared" si="1"/>
        <v>代表取締役</v>
      </c>
    </row>
    <row r="10" spans="3:9" ht="27">
      <c r="C10" s="12" t="s">
        <v>127</v>
      </c>
      <c r="D10" s="47" t="s">
        <v>134</v>
      </c>
      <c r="E10" s="20" t="s">
        <v>128</v>
      </c>
      <c r="H10" s="41" t="str">
        <f t="shared" si="0"/>
        <v>大和 太郎</v>
      </c>
      <c r="I10" s="41" t="str">
        <f t="shared" si="1"/>
        <v>大和 太郎</v>
      </c>
    </row>
    <row r="11" spans="3:9" ht="63" hidden="1" customHeight="1">
      <c r="C11" s="23" t="s">
        <v>88</v>
      </c>
      <c r="D11" s="49">
        <f>SUM(入力シート②!M:M)*1000</f>
        <v>0</v>
      </c>
      <c r="E11" s="22" t="s">
        <v>122</v>
      </c>
      <c r="H11" s="41" t="str">
        <f t="shared" si="0"/>
        <v>0</v>
      </c>
      <c r="I11" s="41" t="str">
        <f t="shared" si="1"/>
        <v>0</v>
      </c>
    </row>
    <row r="12" spans="3:9">
      <c r="C12" s="12" t="s">
        <v>89</v>
      </c>
      <c r="D12" s="47" t="s">
        <v>135</v>
      </c>
      <c r="E12" s="14"/>
      <c r="H12" s="41" t="str">
        <f t="shared" si="0"/>
        <v>総務部</v>
      </c>
      <c r="I12" s="41" t="str">
        <f t="shared" si="1"/>
        <v>総務部</v>
      </c>
    </row>
    <row r="13" spans="3:9">
      <c r="C13" s="12" t="s">
        <v>90</v>
      </c>
      <c r="D13" s="47" t="s">
        <v>136</v>
      </c>
      <c r="E13" s="14"/>
      <c r="H13" s="41" t="str">
        <f t="shared" si="0"/>
        <v>大和 次郎</v>
      </c>
      <c r="I13" s="41" t="str">
        <f t="shared" si="1"/>
        <v>大和 次郎</v>
      </c>
    </row>
    <row r="14" spans="3:9">
      <c r="C14" s="12" t="s">
        <v>1</v>
      </c>
      <c r="D14" s="47" t="s">
        <v>173</v>
      </c>
      <c r="E14" s="26" t="s">
        <v>182</v>
      </c>
      <c r="H14" s="41" t="str">
        <f t="shared" si="0"/>
        <v>046-260ｰ5170</v>
      </c>
      <c r="I14" s="41" t="str">
        <f t="shared" si="1"/>
        <v>046-260ｰ5170</v>
      </c>
    </row>
    <row r="15" spans="3:9">
      <c r="C15" s="12" t="s">
        <v>12</v>
      </c>
      <c r="D15" s="50" t="s">
        <v>137</v>
      </c>
      <c r="E15" s="26"/>
      <c r="H15" s="41" t="str">
        <f t="shared" si="0"/>
        <v>yamato@jp</v>
      </c>
      <c r="I15" s="41" t="str">
        <f t="shared" si="1"/>
        <v>yamato@jp</v>
      </c>
    </row>
    <row r="16" spans="3:9">
      <c r="C16" s="12" t="s">
        <v>91</v>
      </c>
      <c r="D16" s="47" t="s">
        <v>185</v>
      </c>
      <c r="E16" s="26"/>
      <c r="H16" s="41" t="str">
        <f t="shared" si="0"/>
        <v>やまとん銀行</v>
      </c>
      <c r="I16" s="41" t="str">
        <f t="shared" si="1"/>
        <v>やまとん銀行</v>
      </c>
    </row>
    <row r="17" spans="3:9">
      <c r="C17" s="12" t="s">
        <v>92</v>
      </c>
      <c r="D17" s="51" t="s">
        <v>138</v>
      </c>
      <c r="E17" s="26" t="s">
        <v>129</v>
      </c>
      <c r="H17" s="38" t="str">
        <f t="shared" si="0"/>
        <v>0111</v>
      </c>
      <c r="I17" s="38" t="str">
        <f t="shared" si="1"/>
        <v>0111</v>
      </c>
    </row>
    <row r="18" spans="3:9">
      <c r="C18" s="12" t="s">
        <v>93</v>
      </c>
      <c r="D18" s="47" t="s">
        <v>186</v>
      </c>
      <c r="E18" s="26" t="s">
        <v>187</v>
      </c>
      <c r="H18" s="41" t="str">
        <f t="shared" si="0"/>
        <v>はｰとん支店</v>
      </c>
      <c r="I18" s="41" t="str">
        <f t="shared" si="1"/>
        <v>はｰとん支店</v>
      </c>
    </row>
    <row r="19" spans="3:9" ht="13.5" customHeight="1">
      <c r="C19" s="12" t="s">
        <v>101</v>
      </c>
      <c r="D19" s="51" t="s">
        <v>139</v>
      </c>
      <c r="E19" s="26" t="s">
        <v>130</v>
      </c>
      <c r="G19" s="35" t="s">
        <v>159</v>
      </c>
      <c r="H19" s="38" t="str">
        <f t="shared" si="0"/>
        <v>111</v>
      </c>
      <c r="I19" s="38" t="str">
        <f t="shared" si="1"/>
        <v>111</v>
      </c>
    </row>
    <row r="20" spans="3:9">
      <c r="C20" s="12" t="s">
        <v>94</v>
      </c>
      <c r="D20" s="47" t="s">
        <v>102</v>
      </c>
      <c r="E20" s="26"/>
      <c r="G20" s="36"/>
      <c r="H20" s="41" t="str">
        <f t="shared" si="0"/>
        <v>普通</v>
      </c>
      <c r="I20" s="41" t="str">
        <f t="shared" si="1"/>
        <v>普通</v>
      </c>
    </row>
    <row r="21" spans="3:9">
      <c r="C21" s="12" t="s">
        <v>95</v>
      </c>
      <c r="D21" s="51" t="s">
        <v>172</v>
      </c>
      <c r="E21" s="26" t="s">
        <v>131</v>
      </c>
      <c r="G21" s="39" t="s">
        <v>96</v>
      </c>
      <c r="H21" s="38" t="str">
        <f t="shared" si="0"/>
        <v>12345678</v>
      </c>
      <c r="I21" s="38" t="str">
        <f t="shared" si="1"/>
        <v>12345678</v>
      </c>
    </row>
    <row r="22" spans="3:9" ht="212.25" customHeight="1">
      <c r="C22" s="13" t="s">
        <v>183</v>
      </c>
      <c r="D22" s="47" t="s">
        <v>189</v>
      </c>
      <c r="E22" s="20" t="s">
        <v>160</v>
      </c>
      <c r="G22" s="40" t="str">
        <f>I22</f>
        <v>ｶ)ﾔﾏﾄﾝﾎｳｼﾞﾝ</v>
      </c>
      <c r="H22" s="38" t="str">
        <f t="shared" si="0"/>
        <v>ｶ)ﾔﾏﾄﾝﾎｳｼﾞﾝ</v>
      </c>
      <c r="I22" s="38" t="str">
        <f>ASC(D22)</f>
        <v>ｶ)ﾔﾏﾄﾝﾎｳｼﾞﾝ</v>
      </c>
    </row>
    <row r="23" spans="3:9">
      <c r="C23" s="90" t="s">
        <v>184</v>
      </c>
      <c r="D23" s="90"/>
      <c r="E23" s="90"/>
    </row>
    <row r="24" spans="3:9">
      <c r="C24" s="90"/>
      <c r="D24" s="90"/>
      <c r="E24" s="90"/>
    </row>
    <row r="25" spans="3:9">
      <c r="C25" s="90"/>
      <c r="D25" s="90"/>
      <c r="E25" s="90"/>
    </row>
  </sheetData>
  <sheetProtection algorithmName="SHA-512" hashValue="WgvcvA+42uouTkonwoPA1QwIiF6lhqbqbelJZxma8/CdqO9zi1pppsIG380Kv14q7uCn0yYdZUvIuGOXbI8MpA==" saltValue="KL5Vbfcsy/0c3jpEZ3w69Q==" spinCount="100000" sheet="1" objects="1" scenarios="1"/>
  <mergeCells count="4">
    <mergeCell ref="C1:E2"/>
    <mergeCell ref="C3:D3"/>
    <mergeCell ref="H3:I3"/>
    <mergeCell ref="C23:E25"/>
  </mergeCells>
  <phoneticPr fontId="5"/>
  <pageMargins left="0.7" right="0.7" top="0.75" bottom="0.75" header="0.3" footer="0.3"/>
  <pageSetup paperSize="9" scale="9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預金種別!$B$3:$B$4</xm:f>
          </x14:formula1>
          <xm:sqref>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42"/>
  <sheetViews>
    <sheetView showGridLines="0" showZeros="0" view="pageBreakPreview" topLeftCell="B1" zoomScale="115" zoomScaleNormal="100" zoomScaleSheetLayoutView="115" workbookViewId="0">
      <selection activeCell="H6" sqref="H6"/>
    </sheetView>
  </sheetViews>
  <sheetFormatPr defaultColWidth="2.25" defaultRowHeight="12"/>
  <cols>
    <col min="1" max="1" width="2.75" style="1" customWidth="1"/>
    <col min="2" max="2" width="9.75" style="1" customWidth="1"/>
    <col min="3" max="3" width="20.75" style="1" customWidth="1"/>
    <col min="4" max="4" width="16.75" style="1" customWidth="1"/>
    <col min="5" max="5" width="5.75" style="1" customWidth="1"/>
    <col min="6" max="6" width="11.75" style="1" customWidth="1"/>
    <col min="7" max="7" width="8.75" style="1" customWidth="1"/>
    <col min="8" max="8" width="25.875" style="1" customWidth="1"/>
    <col min="9" max="9" width="15.375" style="1" customWidth="1"/>
    <col min="10" max="11" width="8.375" style="1" customWidth="1"/>
    <col min="12" max="12" width="8.375" style="1" hidden="1" customWidth="1"/>
    <col min="13" max="13" width="9.75" style="1" customWidth="1"/>
    <col min="14" max="15" width="2.25" style="1"/>
    <col min="16" max="17" width="3.25" style="1" hidden="1" customWidth="1"/>
    <col min="18" max="16384" width="2.25" style="1"/>
  </cols>
  <sheetData>
    <row r="1" spans="1:17" ht="13.5">
      <c r="A1" s="3"/>
    </row>
    <row r="2" spans="1:17" ht="4.1500000000000004" customHeight="1">
      <c r="A2" s="2"/>
    </row>
    <row r="3" spans="1:17" ht="31.9" customHeight="1">
      <c r="A3" s="95" t="s">
        <v>7</v>
      </c>
      <c r="B3" s="93" t="s">
        <v>3</v>
      </c>
      <c r="C3" s="94" t="s">
        <v>2</v>
      </c>
      <c r="D3" s="94" t="s">
        <v>4</v>
      </c>
      <c r="E3" s="93" t="s">
        <v>68</v>
      </c>
      <c r="F3" s="94" t="s">
        <v>1</v>
      </c>
      <c r="G3" s="94" t="s">
        <v>17</v>
      </c>
      <c r="H3" s="94" t="s">
        <v>13</v>
      </c>
      <c r="I3" s="93" t="s">
        <v>19</v>
      </c>
      <c r="J3" s="93" t="s">
        <v>20</v>
      </c>
      <c r="K3" s="93" t="s">
        <v>62</v>
      </c>
      <c r="L3" s="93" t="s">
        <v>63</v>
      </c>
      <c r="M3" s="93" t="s">
        <v>65</v>
      </c>
    </row>
    <row r="4" spans="1:17" ht="31.9" customHeight="1">
      <c r="A4" s="95"/>
      <c r="B4" s="93"/>
      <c r="C4" s="94"/>
      <c r="D4" s="94"/>
      <c r="E4" s="94"/>
      <c r="F4" s="94"/>
      <c r="G4" s="94"/>
      <c r="H4" s="94"/>
      <c r="I4" s="93"/>
      <c r="J4" s="93"/>
      <c r="K4" s="93"/>
      <c r="L4" s="93"/>
      <c r="M4" s="93"/>
    </row>
    <row r="5" spans="1:17" ht="18" customHeight="1">
      <c r="A5" s="8">
        <f>ROW()-4</f>
        <v>1</v>
      </c>
      <c r="B5" s="200"/>
      <c r="C5" s="201"/>
      <c r="D5" s="201"/>
      <c r="E5" s="200"/>
      <c r="F5" s="200"/>
      <c r="G5" s="200"/>
      <c r="H5" s="201"/>
      <c r="I5" s="202"/>
      <c r="J5" s="200"/>
      <c r="K5" s="200"/>
      <c r="L5" s="9"/>
      <c r="M5" s="10" t="str">
        <f>IFERROR(IF(INDEX(リスト!B:B,MATCH(入力シート②!D5,リスト!A:A,0))=1,40,IF(INDEX(リスト!B:B,MATCH(入力シート②!D5,リスト!A:A,0))=2,110,IF(INDEX(リスト!B:B,MATCH(入力シート②!D5,リスト!A:A,0))=3,60,IF(INDEX(リスト!B:B,MATCH(入力シート②!D5,リスト!A:A,0))=4,E5*18,IF(INDEX(リスト!B:B,MATCH(入力シート②!D5,リスト!A:A,0))=5,E5*30))))),"")</f>
        <v/>
      </c>
      <c r="P5" s="1" t="str">
        <f ca="1">IFERROR(INDIRECT("個票"&amp;$A5&amp;"！$m$22"),"")</f>
        <v/>
      </c>
      <c r="Q5" s="1" t="str">
        <f ca="1">IFERROR(INDIRECT("個票"&amp;$A5&amp;"！$v$22"),"")</f>
        <v/>
      </c>
    </row>
    <row r="6" spans="1:17" ht="18" customHeight="1">
      <c r="A6" s="8">
        <f t="shared" ref="A6:A29" si="0">ROW()-4</f>
        <v>2</v>
      </c>
      <c r="B6" s="200"/>
      <c r="C6" s="201"/>
      <c r="D6" s="201"/>
      <c r="E6" s="200"/>
      <c r="F6" s="200"/>
      <c r="G6" s="200"/>
      <c r="H6" s="201"/>
      <c r="I6" s="202"/>
      <c r="J6" s="200"/>
      <c r="K6" s="200"/>
      <c r="L6" s="9"/>
      <c r="M6" s="10" t="str">
        <f>IFERROR(IF(INDEX(リスト!B:B,MATCH(入力シート②!D6,リスト!A:A,0))=1,40,IF(INDEX(リスト!B:B,MATCH(入力シート②!D6,リスト!A:A,0))=2,110,IF(INDEX(リスト!B:B,MATCH(入力シート②!D6,リスト!A:A,0))=3,60,IF(INDEX(リスト!B:B,MATCH(入力シート②!D6,リスト!A:A,0))=4,E6*18,IF(INDEX(リスト!B:B,MATCH(入力シート②!D6,リスト!A:A,0))=5,E6*30))))),"")</f>
        <v/>
      </c>
      <c r="P6" s="1" t="str">
        <f t="shared" ref="P6:P29" ca="1" si="1">IFERROR(INDIRECT("個票"&amp;$A6&amp;"！$m$22"),"")</f>
        <v/>
      </c>
      <c r="Q6" s="1" t="str">
        <f t="shared" ref="Q6:Q29" ca="1" si="2">IFERROR(INDIRECT("個票"&amp;$A6&amp;"！$v$22"),"")</f>
        <v/>
      </c>
    </row>
    <row r="7" spans="1:17" ht="18" customHeight="1">
      <c r="A7" s="8">
        <f t="shared" si="0"/>
        <v>3</v>
      </c>
      <c r="B7" s="200"/>
      <c r="C7" s="201"/>
      <c r="D7" s="201"/>
      <c r="E7" s="200"/>
      <c r="F7" s="200"/>
      <c r="G7" s="200"/>
      <c r="H7" s="201"/>
      <c r="I7" s="202"/>
      <c r="J7" s="200"/>
      <c r="K7" s="200"/>
      <c r="L7" s="9"/>
      <c r="M7" s="10" t="str">
        <f>IFERROR(IF(INDEX(リスト!B:B,MATCH(入力シート②!D7,リスト!A:A,0))=1,40,IF(INDEX(リスト!B:B,MATCH(入力シート②!D7,リスト!A:A,0))=2,110,IF(INDEX(リスト!B:B,MATCH(入力シート②!D7,リスト!A:A,0))=3,60,IF(INDEX(リスト!B:B,MATCH(入力シート②!D7,リスト!A:A,0))=4,E7*18,IF(INDEX(リスト!B:B,MATCH(入力シート②!D7,リスト!A:A,0))=5,E7*30))))),"")</f>
        <v/>
      </c>
      <c r="P7" s="1" t="str">
        <f t="shared" ca="1" si="1"/>
        <v/>
      </c>
      <c r="Q7" s="1" t="str">
        <f t="shared" ca="1" si="2"/>
        <v/>
      </c>
    </row>
    <row r="8" spans="1:17" ht="18" customHeight="1">
      <c r="A8" s="8">
        <f t="shared" si="0"/>
        <v>4</v>
      </c>
      <c r="B8" s="200"/>
      <c r="C8" s="201"/>
      <c r="D8" s="201"/>
      <c r="E8" s="200"/>
      <c r="F8" s="200"/>
      <c r="G8" s="200"/>
      <c r="H8" s="201"/>
      <c r="I8" s="202"/>
      <c r="J8" s="200"/>
      <c r="K8" s="200"/>
      <c r="L8" s="9"/>
      <c r="M8" s="10" t="str">
        <f>IFERROR(IF(INDEX(リスト!B:B,MATCH(入力シート②!D8,リスト!A:A,0))=1,40,IF(INDEX(リスト!B:B,MATCH(入力シート②!D8,リスト!A:A,0))=2,110,IF(INDEX(リスト!B:B,MATCH(入力シート②!D8,リスト!A:A,0))=3,60,IF(INDEX(リスト!B:B,MATCH(入力シート②!D8,リスト!A:A,0))=4,E8*18,IF(INDEX(リスト!B:B,MATCH(入力シート②!D8,リスト!A:A,0))=5,E8*30))))),"")</f>
        <v/>
      </c>
      <c r="P8" s="1" t="str">
        <f t="shared" ca="1" si="1"/>
        <v/>
      </c>
      <c r="Q8" s="1" t="str">
        <f t="shared" ca="1" si="2"/>
        <v/>
      </c>
    </row>
    <row r="9" spans="1:17" ht="18" customHeight="1">
      <c r="A9" s="8">
        <f t="shared" si="0"/>
        <v>5</v>
      </c>
      <c r="B9" s="200"/>
      <c r="C9" s="201"/>
      <c r="D9" s="201"/>
      <c r="E9" s="200"/>
      <c r="F9" s="200"/>
      <c r="G9" s="200"/>
      <c r="H9" s="201"/>
      <c r="I9" s="202"/>
      <c r="J9" s="200"/>
      <c r="K9" s="200"/>
      <c r="L9" s="9"/>
      <c r="M9" s="10" t="str">
        <f>IFERROR(IF(INDEX(リスト!B:B,MATCH(入力シート②!D9,リスト!A:A,0))=1,40,IF(INDEX(リスト!B:B,MATCH(入力シート②!D9,リスト!A:A,0))=2,110,IF(INDEX(リスト!B:B,MATCH(入力シート②!D9,リスト!A:A,0))=3,60,IF(INDEX(リスト!B:B,MATCH(入力シート②!D9,リスト!A:A,0))=4,E9*18,IF(INDEX(リスト!B:B,MATCH(入力シート②!D9,リスト!A:A,0))=5,E9*30))))),"")</f>
        <v/>
      </c>
      <c r="P9" s="1" t="str">
        <f t="shared" ca="1" si="1"/>
        <v/>
      </c>
      <c r="Q9" s="1" t="str">
        <f t="shared" ca="1" si="2"/>
        <v/>
      </c>
    </row>
    <row r="10" spans="1:17" ht="18" customHeight="1">
      <c r="A10" s="8">
        <f t="shared" si="0"/>
        <v>6</v>
      </c>
      <c r="B10" s="200"/>
      <c r="C10" s="201"/>
      <c r="D10" s="201"/>
      <c r="E10" s="200"/>
      <c r="F10" s="200"/>
      <c r="G10" s="200"/>
      <c r="H10" s="201"/>
      <c r="I10" s="202"/>
      <c r="J10" s="200"/>
      <c r="K10" s="200"/>
      <c r="L10" s="9"/>
      <c r="M10" s="10" t="str">
        <f>IFERROR(IF(INDEX(リスト!B:B,MATCH(入力シート②!D10,リスト!A:A,0))=1,40,IF(INDEX(リスト!B:B,MATCH(入力シート②!D10,リスト!A:A,0))=2,110,IF(INDEX(リスト!B:B,MATCH(入力シート②!D10,リスト!A:A,0))=3,60,IF(INDEX(リスト!B:B,MATCH(入力シート②!D10,リスト!A:A,0))=4,E10*18,IF(INDEX(リスト!B:B,MATCH(入力シート②!D10,リスト!A:A,0))=5,E10*30))))),"")</f>
        <v/>
      </c>
      <c r="P10" s="1" t="str">
        <f t="shared" ca="1" si="1"/>
        <v/>
      </c>
      <c r="Q10" s="1" t="str">
        <f t="shared" ca="1" si="2"/>
        <v/>
      </c>
    </row>
    <row r="11" spans="1:17" ht="18" customHeight="1">
      <c r="A11" s="8">
        <f t="shared" si="0"/>
        <v>7</v>
      </c>
      <c r="B11" s="200"/>
      <c r="C11" s="201"/>
      <c r="D11" s="201"/>
      <c r="E11" s="200"/>
      <c r="F11" s="200"/>
      <c r="G11" s="200"/>
      <c r="H11" s="201"/>
      <c r="I11" s="202"/>
      <c r="J11" s="200"/>
      <c r="K11" s="200"/>
      <c r="L11" s="9"/>
      <c r="M11" s="10" t="str">
        <f>IFERROR(IF(INDEX(リスト!B:B,MATCH(入力シート②!D11,リスト!A:A,0))=1,40,IF(INDEX(リスト!B:B,MATCH(入力シート②!D11,リスト!A:A,0))=2,110,IF(INDEX(リスト!B:B,MATCH(入力シート②!D11,リスト!A:A,0))=3,60,IF(INDEX(リスト!B:B,MATCH(入力シート②!D11,リスト!A:A,0))=4,E11*18,IF(INDEX(リスト!B:B,MATCH(入力シート②!D11,リスト!A:A,0))=5,E11*30))))),"")</f>
        <v/>
      </c>
      <c r="P11" s="1" t="str">
        <f t="shared" ca="1" si="1"/>
        <v/>
      </c>
      <c r="Q11" s="1" t="str">
        <f t="shared" ca="1" si="2"/>
        <v/>
      </c>
    </row>
    <row r="12" spans="1:17" ht="18" customHeight="1">
      <c r="A12" s="8">
        <f t="shared" si="0"/>
        <v>8</v>
      </c>
      <c r="B12" s="200"/>
      <c r="C12" s="201"/>
      <c r="D12" s="201"/>
      <c r="E12" s="200"/>
      <c r="F12" s="200"/>
      <c r="G12" s="200"/>
      <c r="H12" s="201"/>
      <c r="I12" s="202"/>
      <c r="J12" s="200"/>
      <c r="K12" s="200"/>
      <c r="L12" s="9"/>
      <c r="M12" s="10" t="str">
        <f>IFERROR(IF(INDEX(リスト!B:B,MATCH(入力シート②!D12,リスト!A:A,0))=1,40,IF(INDEX(リスト!B:B,MATCH(入力シート②!D12,リスト!A:A,0))=2,110,IF(INDEX(リスト!B:B,MATCH(入力シート②!D12,リスト!A:A,0))=3,60,IF(INDEX(リスト!B:B,MATCH(入力シート②!D12,リスト!A:A,0))=4,E12*18,IF(INDEX(リスト!B:B,MATCH(入力シート②!D12,リスト!A:A,0))=5,E12*30))))),"")</f>
        <v/>
      </c>
      <c r="P12" s="1" t="str">
        <f t="shared" ca="1" si="1"/>
        <v/>
      </c>
      <c r="Q12" s="1" t="str">
        <f t="shared" ca="1" si="2"/>
        <v/>
      </c>
    </row>
    <row r="13" spans="1:17" ht="18" customHeight="1">
      <c r="A13" s="8">
        <f t="shared" si="0"/>
        <v>9</v>
      </c>
      <c r="B13" s="200"/>
      <c r="C13" s="201"/>
      <c r="D13" s="201"/>
      <c r="E13" s="200"/>
      <c r="F13" s="200"/>
      <c r="G13" s="200"/>
      <c r="H13" s="201"/>
      <c r="I13" s="202"/>
      <c r="J13" s="200"/>
      <c r="K13" s="200"/>
      <c r="L13" s="9"/>
      <c r="M13" s="10" t="str">
        <f>IFERROR(IF(INDEX(リスト!B:B,MATCH(入力シート②!D13,リスト!A:A,0))=1,40,IF(INDEX(リスト!B:B,MATCH(入力シート②!D13,リスト!A:A,0))=2,110,IF(INDEX(リスト!B:B,MATCH(入力シート②!D13,リスト!A:A,0))=3,60,IF(INDEX(リスト!B:B,MATCH(入力シート②!D13,リスト!A:A,0))=4,E13*18,IF(INDEX(リスト!B:B,MATCH(入力シート②!D13,リスト!A:A,0))=5,E13*30))))),"")</f>
        <v/>
      </c>
      <c r="P13" s="1" t="str">
        <f t="shared" ca="1" si="1"/>
        <v/>
      </c>
      <c r="Q13" s="1" t="str">
        <f t="shared" ca="1" si="2"/>
        <v/>
      </c>
    </row>
    <row r="14" spans="1:17" ht="18" customHeight="1">
      <c r="A14" s="8">
        <f t="shared" si="0"/>
        <v>10</v>
      </c>
      <c r="B14" s="200"/>
      <c r="C14" s="201"/>
      <c r="D14" s="201"/>
      <c r="E14" s="200"/>
      <c r="F14" s="200"/>
      <c r="G14" s="200"/>
      <c r="H14" s="201"/>
      <c r="I14" s="202"/>
      <c r="J14" s="200"/>
      <c r="K14" s="200"/>
      <c r="L14" s="9"/>
      <c r="M14" s="10" t="str">
        <f>IFERROR(IF(INDEX(リスト!B:B,MATCH(入力シート②!D14,リスト!A:A,0))=1,40,IF(INDEX(リスト!B:B,MATCH(入力シート②!D14,リスト!A:A,0))=2,110,IF(INDEX(リスト!B:B,MATCH(入力シート②!D14,リスト!A:A,0))=3,60,IF(INDEX(リスト!B:B,MATCH(入力シート②!D14,リスト!A:A,0))=4,E14*18,IF(INDEX(リスト!B:B,MATCH(入力シート②!D14,リスト!A:A,0))=5,E14*30))))),"")</f>
        <v/>
      </c>
      <c r="P14" s="1" t="str">
        <f t="shared" ca="1" si="1"/>
        <v/>
      </c>
      <c r="Q14" s="1" t="str">
        <f t="shared" ca="1" si="2"/>
        <v/>
      </c>
    </row>
    <row r="15" spans="1:17" ht="18" customHeight="1">
      <c r="A15" s="8">
        <f t="shared" si="0"/>
        <v>11</v>
      </c>
      <c r="B15" s="200"/>
      <c r="C15" s="201"/>
      <c r="D15" s="201"/>
      <c r="E15" s="200"/>
      <c r="F15" s="200"/>
      <c r="G15" s="200"/>
      <c r="H15" s="201"/>
      <c r="I15" s="202"/>
      <c r="J15" s="200"/>
      <c r="K15" s="200"/>
      <c r="L15" s="9"/>
      <c r="M15" s="10" t="str">
        <f>IFERROR(IF(INDEX(リスト!B:B,MATCH(入力シート②!D15,リスト!A:A,0))=1,40,IF(INDEX(リスト!B:B,MATCH(入力シート②!D15,リスト!A:A,0))=2,110,IF(INDEX(リスト!B:B,MATCH(入力シート②!D15,リスト!A:A,0))=3,60,IF(INDEX(リスト!B:B,MATCH(入力シート②!D15,リスト!A:A,0))=4,E15*18,IF(INDEX(リスト!B:B,MATCH(入力シート②!D15,リスト!A:A,0))=5,E15*30))))),"")</f>
        <v/>
      </c>
      <c r="P15" s="1" t="str">
        <f t="shared" ca="1" si="1"/>
        <v/>
      </c>
      <c r="Q15" s="1" t="str">
        <f t="shared" ca="1" si="2"/>
        <v/>
      </c>
    </row>
    <row r="16" spans="1:17" ht="18" customHeight="1">
      <c r="A16" s="8">
        <f t="shared" si="0"/>
        <v>12</v>
      </c>
      <c r="B16" s="200"/>
      <c r="C16" s="201"/>
      <c r="D16" s="201"/>
      <c r="E16" s="200"/>
      <c r="F16" s="200"/>
      <c r="G16" s="200"/>
      <c r="H16" s="201"/>
      <c r="I16" s="202"/>
      <c r="J16" s="200"/>
      <c r="K16" s="200"/>
      <c r="L16" s="9"/>
      <c r="M16" s="10" t="str">
        <f>IFERROR(IF(INDEX(リスト!B:B,MATCH(入力シート②!D16,リスト!A:A,0))=1,40,IF(INDEX(リスト!B:B,MATCH(入力シート②!D16,リスト!A:A,0))=2,110,IF(INDEX(リスト!B:B,MATCH(入力シート②!D16,リスト!A:A,0))=3,60,IF(INDEX(リスト!B:B,MATCH(入力シート②!D16,リスト!A:A,0))=4,E16*18,IF(INDEX(リスト!B:B,MATCH(入力シート②!D16,リスト!A:A,0))=5,E16*30))))),"")</f>
        <v/>
      </c>
      <c r="P16" s="1" t="str">
        <f t="shared" ca="1" si="1"/>
        <v/>
      </c>
      <c r="Q16" s="1" t="str">
        <f t="shared" ca="1" si="2"/>
        <v/>
      </c>
    </row>
    <row r="17" spans="1:17" ht="18" customHeight="1">
      <c r="A17" s="8">
        <f t="shared" si="0"/>
        <v>13</v>
      </c>
      <c r="B17" s="200"/>
      <c r="C17" s="201"/>
      <c r="D17" s="201"/>
      <c r="E17" s="200"/>
      <c r="F17" s="200"/>
      <c r="G17" s="200"/>
      <c r="H17" s="201"/>
      <c r="I17" s="202"/>
      <c r="J17" s="200"/>
      <c r="K17" s="200"/>
      <c r="L17" s="9"/>
      <c r="M17" s="10" t="str">
        <f>IFERROR(IF(INDEX(リスト!B:B,MATCH(入力シート②!D17,リスト!A:A,0))=1,40,IF(INDEX(リスト!B:B,MATCH(入力シート②!D17,リスト!A:A,0))=2,110,IF(INDEX(リスト!B:B,MATCH(入力シート②!D17,リスト!A:A,0))=3,60,IF(INDEX(リスト!B:B,MATCH(入力シート②!D17,リスト!A:A,0))=4,E17*18,IF(INDEX(リスト!B:B,MATCH(入力シート②!D17,リスト!A:A,0))=5,E17*30))))),"")</f>
        <v/>
      </c>
      <c r="P17" s="1" t="str">
        <f t="shared" ca="1" si="1"/>
        <v/>
      </c>
      <c r="Q17" s="1" t="str">
        <f t="shared" ca="1" si="2"/>
        <v/>
      </c>
    </row>
    <row r="18" spans="1:17" ht="18" customHeight="1">
      <c r="A18" s="8">
        <f t="shared" si="0"/>
        <v>14</v>
      </c>
      <c r="B18" s="200"/>
      <c r="C18" s="201"/>
      <c r="D18" s="201"/>
      <c r="E18" s="200"/>
      <c r="F18" s="200"/>
      <c r="G18" s="200"/>
      <c r="H18" s="201"/>
      <c r="I18" s="202"/>
      <c r="J18" s="200"/>
      <c r="K18" s="200"/>
      <c r="L18" s="9"/>
      <c r="M18" s="10" t="str">
        <f>IFERROR(IF(INDEX(リスト!B:B,MATCH(入力シート②!D18,リスト!A:A,0))=1,40,IF(INDEX(リスト!B:B,MATCH(入力シート②!D18,リスト!A:A,0))=2,110,IF(INDEX(リスト!B:B,MATCH(入力シート②!D18,リスト!A:A,0))=3,60,IF(INDEX(リスト!B:B,MATCH(入力シート②!D18,リスト!A:A,0))=4,E18*18,IF(INDEX(リスト!B:B,MATCH(入力シート②!D18,リスト!A:A,0))=5,E18*30))))),"")</f>
        <v/>
      </c>
      <c r="P18" s="1" t="str">
        <f t="shared" ca="1" si="1"/>
        <v/>
      </c>
      <c r="Q18" s="1" t="str">
        <f t="shared" ca="1" si="2"/>
        <v/>
      </c>
    </row>
    <row r="19" spans="1:17" ht="18" customHeight="1">
      <c r="A19" s="8">
        <f t="shared" si="0"/>
        <v>15</v>
      </c>
      <c r="B19" s="200"/>
      <c r="C19" s="201"/>
      <c r="D19" s="201"/>
      <c r="E19" s="200"/>
      <c r="F19" s="200"/>
      <c r="G19" s="200"/>
      <c r="H19" s="201"/>
      <c r="I19" s="202"/>
      <c r="J19" s="200"/>
      <c r="K19" s="200"/>
      <c r="L19" s="9"/>
      <c r="M19" s="10" t="str">
        <f>IFERROR(IF(INDEX(リスト!B:B,MATCH(入力シート②!D19,リスト!A:A,0))=1,40,IF(INDEX(リスト!B:B,MATCH(入力シート②!D19,リスト!A:A,0))=2,110,IF(INDEX(リスト!B:B,MATCH(入力シート②!D19,リスト!A:A,0))=3,60,IF(INDEX(リスト!B:B,MATCH(入力シート②!D19,リスト!A:A,0))=4,E19*18,IF(INDEX(リスト!B:B,MATCH(入力シート②!D19,リスト!A:A,0))=5,E19*30))))),"")</f>
        <v/>
      </c>
      <c r="P19" s="1" t="str">
        <f t="shared" ca="1" si="1"/>
        <v/>
      </c>
      <c r="Q19" s="1" t="str">
        <f t="shared" ca="1" si="2"/>
        <v/>
      </c>
    </row>
    <row r="20" spans="1:17" ht="18" customHeight="1">
      <c r="A20" s="8">
        <f t="shared" si="0"/>
        <v>16</v>
      </c>
      <c r="B20" s="200"/>
      <c r="C20" s="201"/>
      <c r="D20" s="201"/>
      <c r="E20" s="200"/>
      <c r="F20" s="200"/>
      <c r="G20" s="200"/>
      <c r="H20" s="201"/>
      <c r="I20" s="202"/>
      <c r="J20" s="200"/>
      <c r="K20" s="200"/>
      <c r="L20" s="9"/>
      <c r="M20" s="10" t="str">
        <f>IFERROR(IF(INDEX(リスト!B:B,MATCH(入力シート②!D20,リスト!A:A,0))=1,40,IF(INDEX(リスト!B:B,MATCH(入力シート②!D20,リスト!A:A,0))=2,110,IF(INDEX(リスト!B:B,MATCH(入力シート②!D20,リスト!A:A,0))=3,60,IF(INDEX(リスト!B:B,MATCH(入力シート②!D20,リスト!A:A,0))=4,E20*18,IF(INDEX(リスト!B:B,MATCH(入力シート②!D20,リスト!A:A,0))=5,E20*30))))),"")</f>
        <v/>
      </c>
      <c r="P20" s="1" t="str">
        <f t="shared" ca="1" si="1"/>
        <v/>
      </c>
      <c r="Q20" s="1" t="str">
        <f t="shared" ca="1" si="2"/>
        <v/>
      </c>
    </row>
    <row r="21" spans="1:17" ht="18" customHeight="1">
      <c r="A21" s="8">
        <f t="shared" si="0"/>
        <v>17</v>
      </c>
      <c r="B21" s="200"/>
      <c r="C21" s="201"/>
      <c r="D21" s="201"/>
      <c r="E21" s="200"/>
      <c r="F21" s="200"/>
      <c r="G21" s="200"/>
      <c r="H21" s="201"/>
      <c r="I21" s="202"/>
      <c r="J21" s="200"/>
      <c r="K21" s="200"/>
      <c r="L21" s="9"/>
      <c r="M21" s="10" t="str">
        <f>IFERROR(IF(INDEX(リスト!B:B,MATCH(入力シート②!D21,リスト!A:A,0))=1,40,IF(INDEX(リスト!B:B,MATCH(入力シート②!D21,リスト!A:A,0))=2,110,IF(INDEX(リスト!B:B,MATCH(入力シート②!D21,リスト!A:A,0))=3,60,IF(INDEX(リスト!B:B,MATCH(入力シート②!D21,リスト!A:A,0))=4,E21*18,IF(INDEX(リスト!B:B,MATCH(入力シート②!D21,リスト!A:A,0))=5,E21*30))))),"")</f>
        <v/>
      </c>
      <c r="P21" s="1" t="str">
        <f t="shared" ca="1" si="1"/>
        <v/>
      </c>
      <c r="Q21" s="1" t="str">
        <f t="shared" ca="1" si="2"/>
        <v/>
      </c>
    </row>
    <row r="22" spans="1:17" ht="18" customHeight="1">
      <c r="A22" s="8">
        <f t="shared" si="0"/>
        <v>18</v>
      </c>
      <c r="B22" s="200"/>
      <c r="C22" s="201"/>
      <c r="D22" s="201"/>
      <c r="E22" s="200"/>
      <c r="F22" s="200"/>
      <c r="G22" s="200"/>
      <c r="H22" s="201"/>
      <c r="I22" s="202"/>
      <c r="J22" s="200"/>
      <c r="K22" s="200"/>
      <c r="L22" s="9"/>
      <c r="M22" s="10" t="str">
        <f>IFERROR(IF(INDEX(リスト!B:B,MATCH(入力シート②!D22,リスト!A:A,0))=1,40,IF(INDEX(リスト!B:B,MATCH(入力シート②!D22,リスト!A:A,0))=2,110,IF(INDEX(リスト!B:B,MATCH(入力シート②!D22,リスト!A:A,0))=3,60,IF(INDEX(リスト!B:B,MATCH(入力シート②!D22,リスト!A:A,0))=4,E22*18,IF(INDEX(リスト!B:B,MATCH(入力シート②!D22,リスト!A:A,0))=5,E22*30))))),"")</f>
        <v/>
      </c>
      <c r="P22" s="1" t="str">
        <f t="shared" ca="1" si="1"/>
        <v/>
      </c>
      <c r="Q22" s="1" t="str">
        <f t="shared" ca="1" si="2"/>
        <v/>
      </c>
    </row>
    <row r="23" spans="1:17" ht="18" customHeight="1">
      <c r="A23" s="8">
        <f t="shared" si="0"/>
        <v>19</v>
      </c>
      <c r="B23" s="200"/>
      <c r="C23" s="201"/>
      <c r="D23" s="201"/>
      <c r="E23" s="200"/>
      <c r="F23" s="200"/>
      <c r="G23" s="200"/>
      <c r="H23" s="201"/>
      <c r="I23" s="202"/>
      <c r="J23" s="200"/>
      <c r="K23" s="200"/>
      <c r="L23" s="9"/>
      <c r="M23" s="10" t="str">
        <f>IFERROR(IF(INDEX(リスト!B:B,MATCH(入力シート②!D23,リスト!A:A,0))=1,40,IF(INDEX(リスト!B:B,MATCH(入力シート②!D23,リスト!A:A,0))=2,110,IF(INDEX(リスト!B:B,MATCH(入力シート②!D23,リスト!A:A,0))=3,60,IF(INDEX(リスト!B:B,MATCH(入力シート②!D23,リスト!A:A,0))=4,E23*18,IF(INDEX(リスト!B:B,MATCH(入力シート②!D23,リスト!A:A,0))=5,E23*30))))),"")</f>
        <v/>
      </c>
      <c r="P23" s="1" t="str">
        <f t="shared" ca="1" si="1"/>
        <v/>
      </c>
      <c r="Q23" s="1" t="str">
        <f t="shared" ca="1" si="2"/>
        <v/>
      </c>
    </row>
    <row r="24" spans="1:17" ht="18" customHeight="1">
      <c r="A24" s="8">
        <f t="shared" si="0"/>
        <v>20</v>
      </c>
      <c r="B24" s="200"/>
      <c r="C24" s="201"/>
      <c r="D24" s="201"/>
      <c r="E24" s="200"/>
      <c r="F24" s="200"/>
      <c r="G24" s="200"/>
      <c r="H24" s="201"/>
      <c r="I24" s="202"/>
      <c r="J24" s="200"/>
      <c r="K24" s="200"/>
      <c r="L24" s="9"/>
      <c r="M24" s="10" t="str">
        <f>IFERROR(IF(INDEX(リスト!B:B,MATCH(入力シート②!D24,リスト!A:A,0))=1,40,IF(INDEX(リスト!B:B,MATCH(入力シート②!D24,リスト!A:A,0))=2,110,IF(INDEX(リスト!B:B,MATCH(入力シート②!D24,リスト!A:A,0))=3,60,IF(INDEX(リスト!B:B,MATCH(入力シート②!D24,リスト!A:A,0))=4,E24*18,IF(INDEX(リスト!B:B,MATCH(入力シート②!D24,リスト!A:A,0))=5,E24*30))))),"")</f>
        <v/>
      </c>
      <c r="P24" s="1" t="str">
        <f t="shared" ca="1" si="1"/>
        <v/>
      </c>
      <c r="Q24" s="1" t="str">
        <f t="shared" ca="1" si="2"/>
        <v/>
      </c>
    </row>
    <row r="25" spans="1:17" ht="18" customHeight="1">
      <c r="A25" s="8">
        <f t="shared" si="0"/>
        <v>21</v>
      </c>
      <c r="B25" s="200"/>
      <c r="C25" s="201"/>
      <c r="D25" s="201"/>
      <c r="E25" s="200"/>
      <c r="F25" s="200"/>
      <c r="G25" s="200"/>
      <c r="H25" s="201"/>
      <c r="I25" s="202"/>
      <c r="J25" s="200"/>
      <c r="K25" s="200"/>
      <c r="L25" s="9"/>
      <c r="M25" s="10" t="str">
        <f>IFERROR(IF(INDEX(リスト!B:B,MATCH(入力シート②!D25,リスト!A:A,0))=1,40,IF(INDEX(リスト!B:B,MATCH(入力シート②!D25,リスト!A:A,0))=2,110,IF(INDEX(リスト!B:B,MATCH(入力シート②!D25,リスト!A:A,0))=3,60,IF(INDEX(リスト!B:B,MATCH(入力シート②!D25,リスト!A:A,0))=4,E25*18,IF(INDEX(リスト!B:B,MATCH(入力シート②!D25,リスト!A:A,0))=5,E25*30))))),"")</f>
        <v/>
      </c>
      <c r="P25" s="1" t="str">
        <f t="shared" ca="1" si="1"/>
        <v/>
      </c>
      <c r="Q25" s="1" t="str">
        <f t="shared" ca="1" si="2"/>
        <v/>
      </c>
    </row>
    <row r="26" spans="1:17" ht="18" customHeight="1">
      <c r="A26" s="8">
        <f t="shared" si="0"/>
        <v>22</v>
      </c>
      <c r="B26" s="200"/>
      <c r="C26" s="201"/>
      <c r="D26" s="201"/>
      <c r="E26" s="200"/>
      <c r="F26" s="200"/>
      <c r="G26" s="200"/>
      <c r="H26" s="201"/>
      <c r="I26" s="202"/>
      <c r="J26" s="200"/>
      <c r="K26" s="200"/>
      <c r="L26" s="9"/>
      <c r="M26" s="10" t="str">
        <f>IFERROR(IF(INDEX(リスト!B:B,MATCH(入力シート②!D26,リスト!A:A,0))=1,40,IF(INDEX(リスト!B:B,MATCH(入力シート②!D26,リスト!A:A,0))=2,110,IF(INDEX(リスト!B:B,MATCH(入力シート②!D26,リスト!A:A,0))=3,60,IF(INDEX(リスト!B:B,MATCH(入力シート②!D26,リスト!A:A,0))=4,E26*18,IF(INDEX(リスト!B:B,MATCH(入力シート②!D26,リスト!A:A,0))=5,E26*30))))),"")</f>
        <v/>
      </c>
      <c r="P26" s="1" t="str">
        <f t="shared" ca="1" si="1"/>
        <v/>
      </c>
      <c r="Q26" s="1" t="str">
        <f t="shared" ca="1" si="2"/>
        <v/>
      </c>
    </row>
    <row r="27" spans="1:17" ht="18" customHeight="1">
      <c r="A27" s="8">
        <f t="shared" si="0"/>
        <v>23</v>
      </c>
      <c r="B27" s="200"/>
      <c r="C27" s="201"/>
      <c r="D27" s="201"/>
      <c r="E27" s="200"/>
      <c r="F27" s="200"/>
      <c r="G27" s="200"/>
      <c r="H27" s="201"/>
      <c r="I27" s="202"/>
      <c r="J27" s="200"/>
      <c r="K27" s="200"/>
      <c r="L27" s="9"/>
      <c r="M27" s="10" t="str">
        <f>IFERROR(IF(INDEX(リスト!B:B,MATCH(入力シート②!D27,リスト!A:A,0))=1,40,IF(INDEX(リスト!B:B,MATCH(入力シート②!D27,リスト!A:A,0))=2,110,IF(INDEX(リスト!B:B,MATCH(入力シート②!D27,リスト!A:A,0))=3,60,IF(INDEX(リスト!B:B,MATCH(入力シート②!D27,リスト!A:A,0))=4,E27*18,IF(INDEX(リスト!B:B,MATCH(入力シート②!D27,リスト!A:A,0))=5,E27*30))))),"")</f>
        <v/>
      </c>
      <c r="P27" s="1" t="str">
        <f t="shared" ca="1" si="1"/>
        <v/>
      </c>
      <c r="Q27" s="1" t="str">
        <f t="shared" ca="1" si="2"/>
        <v/>
      </c>
    </row>
    <row r="28" spans="1:17" ht="18" customHeight="1">
      <c r="A28" s="8">
        <f t="shared" si="0"/>
        <v>24</v>
      </c>
      <c r="B28" s="200"/>
      <c r="C28" s="201"/>
      <c r="D28" s="201"/>
      <c r="E28" s="200"/>
      <c r="F28" s="200"/>
      <c r="G28" s="200"/>
      <c r="H28" s="201"/>
      <c r="I28" s="202"/>
      <c r="J28" s="200"/>
      <c r="K28" s="200"/>
      <c r="L28" s="9"/>
      <c r="M28" s="10" t="str">
        <f>IFERROR(IF(INDEX(リスト!B:B,MATCH(入力シート②!D28,リスト!A:A,0))=1,40,IF(INDEX(リスト!B:B,MATCH(入力シート②!D28,リスト!A:A,0))=2,110,IF(INDEX(リスト!B:B,MATCH(入力シート②!D28,リスト!A:A,0))=3,60,IF(INDEX(リスト!B:B,MATCH(入力シート②!D28,リスト!A:A,0))=4,E28*18,IF(INDEX(リスト!B:B,MATCH(入力シート②!D28,リスト!A:A,0))=5,E28*30))))),"")</f>
        <v/>
      </c>
      <c r="P28" s="1" t="str">
        <f t="shared" ca="1" si="1"/>
        <v/>
      </c>
      <c r="Q28" s="1" t="str">
        <f t="shared" ca="1" si="2"/>
        <v/>
      </c>
    </row>
    <row r="29" spans="1:17" ht="18" customHeight="1">
      <c r="A29" s="8">
        <f t="shared" si="0"/>
        <v>25</v>
      </c>
      <c r="B29" s="200"/>
      <c r="C29" s="201"/>
      <c r="D29" s="201"/>
      <c r="E29" s="200"/>
      <c r="F29" s="200"/>
      <c r="G29" s="200"/>
      <c r="H29" s="201"/>
      <c r="I29" s="202"/>
      <c r="J29" s="200"/>
      <c r="K29" s="200"/>
      <c r="L29" s="9"/>
      <c r="M29" s="10" t="str">
        <f>IFERROR(IF(INDEX(リスト!B:B,MATCH(入力シート②!D29,リスト!A:A,0))=1,40,IF(INDEX(リスト!B:B,MATCH(入力シート②!D29,リスト!A:A,0))=2,110,IF(INDEX(リスト!B:B,MATCH(入力シート②!D29,リスト!A:A,0))=3,60,IF(INDEX(リスト!B:B,MATCH(入力シート②!D29,リスト!A:A,0))=4,E29*18,IF(INDEX(リスト!B:B,MATCH(入力シート②!D29,リスト!A:A,0))=5,E29*30))))),"")</f>
        <v/>
      </c>
      <c r="P29" s="1" t="str">
        <f t="shared" ca="1" si="1"/>
        <v/>
      </c>
      <c r="Q29" s="1" t="str">
        <f t="shared" ca="1" si="2"/>
        <v/>
      </c>
    </row>
    <row r="30" spans="1:17" ht="11.25" customHeight="1"/>
    <row r="31" spans="1:17" s="4" customFormat="1">
      <c r="A31" s="1" t="s">
        <v>59</v>
      </c>
      <c r="B31" s="1"/>
      <c r="C31" s="1"/>
    </row>
    <row r="32" spans="1:17" s="4" customFormat="1" ht="22.5" customHeight="1"/>
    <row r="33" s="4" customFormat="1" ht="22.5" customHeight="1"/>
    <row r="34" s="4" customFormat="1" ht="22.5" customHeight="1"/>
    <row r="35" s="4" customFormat="1" ht="22.5" customHeight="1"/>
    <row r="36" s="4" customFormat="1" ht="22.5" customHeight="1"/>
    <row r="37" s="4" customFormat="1" ht="22.5" customHeight="1"/>
    <row r="38" s="4" customFormat="1" ht="22.5" customHeight="1"/>
    <row r="39" s="4" customFormat="1" ht="22.5" customHeight="1"/>
    <row r="40" s="4" customFormat="1" ht="22.5" customHeight="1"/>
    <row r="41" s="4" customFormat="1" ht="22.5" customHeight="1"/>
    <row r="42" s="4" customFormat="1" ht="22.5" customHeight="1"/>
  </sheetData>
  <sheetProtection algorithmName="SHA-512" hashValue="MwlgMg/+IsxlGd89rj806wpgsy8Ex1jivcEYoazgQ3bTO1/oAa0gasaWc+Gh/l8a/5d4B7YsWBkmy6jdUYhZWg==" saltValue="PcfwXy9Yj3dQrNpvFvWxeg==" spinCount="100000" sheet="1" objects="1" scenarios="1"/>
  <mergeCells count="13">
    <mergeCell ref="M3:M4"/>
    <mergeCell ref="F3:F4"/>
    <mergeCell ref="A3:A4"/>
    <mergeCell ref="B3:B4"/>
    <mergeCell ref="C3:C4"/>
    <mergeCell ref="D3:D4"/>
    <mergeCell ref="I3:I4"/>
    <mergeCell ref="H3:H4"/>
    <mergeCell ref="G3:G4"/>
    <mergeCell ref="J3:J4"/>
    <mergeCell ref="K3:K4"/>
    <mergeCell ref="L3:L4"/>
    <mergeCell ref="E3:E4"/>
  </mergeCells>
  <phoneticPr fontId="5"/>
  <dataValidations count="1">
    <dataValidation type="whole" operator="greaterThanOrEqual" allowBlank="1" showInputMessage="1" showErrorMessage="1" sqref="E5:E16">
      <formula1>0</formula1>
    </dataValidation>
  </dataValidations>
  <printOptions horizontalCentered="1"/>
  <pageMargins left="0.19685039370078741" right="0.19685039370078741" top="0.59055118110236227" bottom="0.19685039370078741" header="0" footer="0"/>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リスト!$A$2:$A$28</xm:f>
          </x14:formula1>
          <xm:sqref>D5:D29</xm:sqref>
        </x14:dataValidation>
        <x14:dataValidation type="list" allowBlank="1" showInputMessage="1" showErrorMessage="1">
          <x14:formula1>
            <xm:f>リスト!$D$2:$D$3</xm:f>
          </x14:formula1>
          <xm:sqref>J5:J29</xm:sqref>
        </x14:dataValidation>
        <x14:dataValidation type="list" allowBlank="1" showInputMessage="1" showErrorMessage="1">
          <x14:formula1>
            <xm:f>リスト!$E$2:$E$3</xm:f>
          </x14:formula1>
          <xm:sqref>K5:K29</xm:sqref>
        </x14:dataValidation>
        <x14:dataValidation type="list" allowBlank="1" showInputMessage="1" showErrorMessage="1">
          <x14:formula1>
            <xm:f>リスト!$F$2:$F$3</xm:f>
          </x14:formula1>
          <xm:sqref>L5:L29</xm:sqref>
        </x14:dataValidation>
        <x14:dataValidation type="list" allowBlank="1" showInputMessage="1" showErrorMessage="1">
          <x14:formula1>
            <xm:f>リスト!$C$2:$C$3</xm:f>
          </x14:formula1>
          <xm:sqref>I5:I29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34"/>
  <sheetViews>
    <sheetView showGridLines="0" showZeros="0" view="pageBreakPreview" topLeftCell="A4" zoomScale="85" zoomScaleNormal="120" zoomScaleSheetLayoutView="85" workbookViewId="0">
      <selection activeCell="K8" sqref="K8:AK8"/>
    </sheetView>
  </sheetViews>
  <sheetFormatPr defaultColWidth="2.25" defaultRowHeight="12"/>
  <cols>
    <col min="1" max="1" width="2.625" style="55" customWidth="1"/>
    <col min="2" max="2" width="2.5" style="55" bestFit="1" customWidth="1"/>
    <col min="3" max="16384" width="2.25" style="55"/>
  </cols>
  <sheetData>
    <row r="1" spans="1:39" ht="13.5">
      <c r="A1" s="52" t="s">
        <v>73</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4"/>
    </row>
    <row r="2" spans="1:39" ht="2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row>
    <row r="3" spans="1:39" ht="13.5">
      <c r="A3" s="52"/>
      <c r="B3" s="57"/>
      <c r="C3" s="58"/>
      <c r="D3" s="58"/>
      <c r="E3" s="52"/>
      <c r="F3" s="52"/>
      <c r="G3" s="52"/>
      <c r="H3" s="52"/>
      <c r="I3" s="52"/>
      <c r="J3" s="52"/>
      <c r="K3" s="52"/>
      <c r="L3" s="52"/>
      <c r="M3" s="52"/>
      <c r="N3" s="52"/>
      <c r="O3" s="52"/>
      <c r="P3" s="52"/>
      <c r="Q3" s="52"/>
      <c r="R3" s="52"/>
      <c r="S3" s="52"/>
      <c r="T3" s="52"/>
      <c r="U3" s="52"/>
      <c r="V3" s="52"/>
      <c r="W3" s="52"/>
      <c r="X3" s="52"/>
      <c r="Y3" s="52"/>
      <c r="Z3" s="52"/>
      <c r="AA3" s="52"/>
      <c r="AB3" s="123" t="str">
        <f>入力シート①!D5</f>
        <v>令和　年　月　　日</v>
      </c>
      <c r="AC3" s="123"/>
      <c r="AD3" s="123"/>
      <c r="AE3" s="123"/>
      <c r="AF3" s="123"/>
      <c r="AG3" s="123"/>
      <c r="AH3" s="123"/>
      <c r="AI3" s="123"/>
      <c r="AJ3" s="123"/>
      <c r="AK3" s="123"/>
      <c r="AL3" s="123"/>
      <c r="AM3" s="56"/>
    </row>
    <row r="4" spans="1:39" ht="11.45" customHeight="1">
      <c r="A4" s="52"/>
      <c r="B4" s="57"/>
      <c r="C4" s="58"/>
      <c r="D4" s="5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row>
    <row r="5" spans="1:39" ht="18" customHeight="1">
      <c r="A5" s="128" t="s">
        <v>66</v>
      </c>
      <c r="B5" s="128"/>
      <c r="C5" s="128"/>
      <c r="D5" s="128"/>
      <c r="E5" s="128"/>
      <c r="F5" s="128"/>
      <c r="G5" s="128"/>
      <c r="H5" s="52"/>
      <c r="I5" s="52" t="s">
        <v>0</v>
      </c>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row>
    <row r="6" spans="1:39" ht="14.45" customHeight="1">
      <c r="A6" s="54"/>
      <c r="B6" s="54"/>
      <c r="C6" s="54"/>
      <c r="D6" s="54"/>
      <c r="E6" s="54"/>
      <c r="F6" s="54"/>
      <c r="G6" s="54"/>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row>
    <row r="7" spans="1:39" ht="24.75" customHeight="1">
      <c r="A7" s="54"/>
      <c r="B7" s="54"/>
      <c r="C7" s="54"/>
      <c r="D7" s="54"/>
      <c r="E7" s="54"/>
      <c r="F7" s="54"/>
      <c r="G7" s="54"/>
      <c r="H7" s="52"/>
      <c r="I7" s="52"/>
      <c r="J7" s="54" t="s">
        <v>22</v>
      </c>
      <c r="K7" s="59" t="s">
        <v>67</v>
      </c>
      <c r="L7" s="124">
        <f>入力シート①!D6</f>
        <v>0</v>
      </c>
      <c r="M7" s="124"/>
      <c r="N7" s="124"/>
      <c r="O7" s="124"/>
      <c r="P7" s="124"/>
      <c r="Q7" s="124"/>
      <c r="R7" s="124"/>
      <c r="S7" s="134">
        <f>入力シート①!D7</f>
        <v>0</v>
      </c>
      <c r="T7" s="134"/>
      <c r="U7" s="134"/>
      <c r="V7" s="134"/>
      <c r="W7" s="134"/>
      <c r="X7" s="134"/>
      <c r="Y7" s="134"/>
      <c r="Z7" s="134"/>
      <c r="AA7" s="134"/>
      <c r="AB7" s="134"/>
      <c r="AC7" s="134"/>
      <c r="AD7" s="134"/>
      <c r="AE7" s="134"/>
      <c r="AF7" s="134"/>
      <c r="AG7" s="134"/>
      <c r="AH7" s="134"/>
      <c r="AI7" s="134"/>
      <c r="AJ7" s="134"/>
      <c r="AK7" s="134"/>
      <c r="AL7" s="54"/>
      <c r="AM7" s="52"/>
    </row>
    <row r="8" spans="1:39" ht="24.75" customHeight="1">
      <c r="A8" s="54"/>
      <c r="B8" s="54"/>
      <c r="C8" s="54"/>
      <c r="D8" s="54"/>
      <c r="E8" s="54"/>
      <c r="F8" s="54"/>
      <c r="G8" s="54"/>
      <c r="H8" s="52"/>
      <c r="I8" s="52"/>
      <c r="J8" s="54" t="s">
        <v>18</v>
      </c>
      <c r="K8" s="124">
        <f>入力シート①!D8</f>
        <v>0</v>
      </c>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54"/>
      <c r="AM8" s="52"/>
    </row>
    <row r="9" spans="1:39" ht="24.75" customHeight="1">
      <c r="A9" s="54"/>
      <c r="B9" s="54"/>
      <c r="C9" s="54"/>
      <c r="D9" s="54"/>
      <c r="E9" s="54"/>
      <c r="F9" s="54"/>
      <c r="G9" s="54"/>
      <c r="H9" s="52"/>
      <c r="I9" s="52"/>
      <c r="J9" s="54" t="s">
        <v>23</v>
      </c>
      <c r="K9" s="124" t="str">
        <f>入力シート①!D9&amp;"　"&amp;入力シート①!D10</f>
        <v>　</v>
      </c>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60"/>
      <c r="AM9" s="52"/>
    </row>
    <row r="10" spans="1:39" ht="19.149999999999999" customHeight="1">
      <c r="A10" s="54"/>
      <c r="B10" s="54"/>
      <c r="C10" s="54"/>
      <c r="D10" s="54"/>
      <c r="E10" s="54"/>
      <c r="F10" s="54"/>
      <c r="G10" s="54"/>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row>
    <row r="11" spans="1:39" ht="27" customHeight="1">
      <c r="A11" s="129" t="s">
        <v>71</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row>
    <row r="12" spans="1:39" ht="27" customHeight="1">
      <c r="A12" s="61"/>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row>
    <row r="13" spans="1:39" ht="76.150000000000006" customHeight="1">
      <c r="A13" s="127" t="s">
        <v>72</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row>
    <row r="14" spans="1:39" ht="15"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row>
    <row r="15" spans="1:39" ht="19.899999999999999" customHeight="1">
      <c r="A15" s="52"/>
      <c r="B15" s="132" t="s">
        <v>87</v>
      </c>
      <c r="C15" s="132"/>
      <c r="D15" s="132"/>
      <c r="E15" s="132"/>
      <c r="F15" s="132"/>
      <c r="G15" s="132"/>
      <c r="H15" s="132"/>
      <c r="I15" s="132"/>
      <c r="J15" s="132"/>
      <c r="K15" s="133">
        <f>入力シート①!D11</f>
        <v>0</v>
      </c>
      <c r="L15" s="133"/>
      <c r="M15" s="133"/>
      <c r="N15" s="133"/>
      <c r="O15" s="133"/>
      <c r="P15" s="133"/>
      <c r="Q15" s="133"/>
      <c r="R15" s="133"/>
      <c r="S15" s="133"/>
      <c r="T15" s="133"/>
      <c r="U15" s="62" t="s">
        <v>24</v>
      </c>
      <c r="V15" s="52"/>
      <c r="W15" s="52"/>
      <c r="X15" s="52"/>
      <c r="Y15" s="52"/>
      <c r="Z15" s="52"/>
      <c r="AA15" s="52"/>
      <c r="AB15" s="52"/>
      <c r="AC15" s="52"/>
      <c r="AD15" s="52"/>
      <c r="AE15" s="52"/>
      <c r="AF15" s="52"/>
      <c r="AG15" s="52"/>
      <c r="AH15" s="52"/>
      <c r="AI15" s="52"/>
      <c r="AJ15" s="52"/>
      <c r="AK15" s="52"/>
      <c r="AL15" s="52"/>
      <c r="AM15" s="52"/>
    </row>
    <row r="16" spans="1:39" ht="15" customHeight="1">
      <c r="A16" s="52"/>
      <c r="B16" s="62"/>
      <c r="C16" s="62"/>
      <c r="D16" s="62"/>
      <c r="E16" s="62"/>
      <c r="F16" s="62"/>
      <c r="G16" s="62"/>
      <c r="H16" s="62"/>
      <c r="I16" s="62"/>
      <c r="J16" s="62"/>
      <c r="K16" s="62"/>
      <c r="L16" s="62"/>
      <c r="M16" s="62"/>
      <c r="N16" s="62"/>
      <c r="O16" s="62"/>
      <c r="P16" s="62"/>
      <c r="Q16" s="62"/>
      <c r="R16" s="62"/>
      <c r="S16" s="62"/>
      <c r="T16" s="62"/>
      <c r="U16" s="52"/>
      <c r="V16" s="52"/>
      <c r="W16" s="52"/>
      <c r="X16" s="52"/>
      <c r="Y16" s="52"/>
      <c r="Z16" s="52"/>
      <c r="AA16" s="52"/>
      <c r="AB16" s="52"/>
      <c r="AC16" s="52"/>
      <c r="AD16" s="52"/>
      <c r="AE16" s="52"/>
      <c r="AF16" s="52"/>
      <c r="AG16" s="52"/>
      <c r="AH16" s="52"/>
      <c r="AI16" s="52"/>
      <c r="AJ16" s="52"/>
      <c r="AK16" s="52"/>
      <c r="AL16" s="52"/>
      <c r="AM16" s="52"/>
    </row>
    <row r="17" spans="1:39" ht="19.899999999999999" customHeight="1">
      <c r="A17" s="63">
        <v>1</v>
      </c>
      <c r="B17" s="126" t="s">
        <v>61</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row>
    <row r="18" spans="1:39" ht="111" customHeight="1">
      <c r="A18" s="52"/>
      <c r="B18" s="125" t="s">
        <v>193</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row>
    <row r="19" spans="1:39" s="64" customFormat="1" ht="50.45" customHeight="1">
      <c r="A19" s="63">
        <v>2</v>
      </c>
      <c r="B19" s="125" t="s">
        <v>194</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row>
    <row r="20" spans="1:39" s="64" customFormat="1" ht="10.15" customHeight="1">
      <c r="A20" s="63"/>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row>
    <row r="21" spans="1:39">
      <c r="A21" s="53"/>
      <c r="B21" s="53" t="s">
        <v>14</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row>
    <row r="22" spans="1:39" hidden="1">
      <c r="A22" s="53"/>
      <c r="B22" s="53" t="s">
        <v>69</v>
      </c>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row>
    <row r="23" spans="1:39" ht="20.45" hidden="1" customHeight="1">
      <c r="A23" s="53"/>
      <c r="B23" s="53" t="s">
        <v>70</v>
      </c>
      <c r="C23" s="53"/>
      <c r="D23" s="53"/>
      <c r="E23" s="53"/>
      <c r="F23" s="53"/>
      <c r="G23" s="53"/>
      <c r="H23" s="53"/>
      <c r="I23" s="53"/>
      <c r="J23" s="53"/>
      <c r="K23" s="53"/>
      <c r="L23" s="53"/>
      <c r="M23" s="53"/>
      <c r="N23" s="53"/>
      <c r="O23" s="53"/>
      <c r="P23" s="53"/>
      <c r="Q23" s="53"/>
      <c r="R23" s="53"/>
      <c r="S23" s="53"/>
      <c r="T23" s="53"/>
      <c r="V23" s="53"/>
      <c r="W23" s="53"/>
      <c r="X23" s="53"/>
      <c r="Y23" s="53"/>
      <c r="Z23" s="53"/>
      <c r="AA23" s="53"/>
      <c r="AB23" s="53"/>
      <c r="AC23" s="53"/>
      <c r="AD23" s="53"/>
      <c r="AE23" s="53"/>
      <c r="AF23" s="53"/>
      <c r="AG23" s="53"/>
      <c r="AH23" s="53"/>
      <c r="AI23" s="53"/>
      <c r="AJ23" s="53"/>
      <c r="AK23" s="53"/>
      <c r="AL23" s="53"/>
      <c r="AM23" s="53"/>
    </row>
    <row r="24" spans="1:39" hidden="1">
      <c r="A24" s="53"/>
      <c r="B24" s="53" t="s">
        <v>21</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row>
    <row r="25" spans="1:39" ht="19.149999999999999" customHeight="1">
      <c r="A25" s="53"/>
      <c r="B25" s="53" t="s">
        <v>195</v>
      </c>
      <c r="C25" s="53"/>
      <c r="D25" s="53"/>
      <c r="E25" s="53"/>
      <c r="F25" s="53"/>
      <c r="G25" s="53"/>
      <c r="H25" s="53"/>
      <c r="I25" s="53"/>
      <c r="J25" s="53"/>
      <c r="K25" s="53"/>
      <c r="L25" s="53"/>
      <c r="M25" s="53"/>
      <c r="N25" s="53"/>
      <c r="O25" s="53"/>
      <c r="P25" s="53"/>
      <c r="Q25" s="53"/>
      <c r="R25" s="53"/>
      <c r="S25" s="53"/>
      <c r="V25" s="53"/>
      <c r="W25" s="53"/>
      <c r="X25" s="53"/>
      <c r="Y25" s="53"/>
      <c r="Z25" s="53"/>
      <c r="AA25" s="53"/>
      <c r="AB25" s="53"/>
      <c r="AC25" s="53"/>
      <c r="AD25" s="53"/>
      <c r="AE25" s="53"/>
      <c r="AF25" s="53"/>
      <c r="AG25" s="53"/>
      <c r="AH25" s="53"/>
      <c r="AI25" s="53"/>
      <c r="AJ25" s="53"/>
      <c r="AK25" s="53"/>
      <c r="AL25" s="53"/>
      <c r="AM25" s="53"/>
    </row>
    <row r="26" spans="1:39" ht="13.15" customHeight="1">
      <c r="A26" s="53"/>
      <c r="B26" s="53" t="s">
        <v>124</v>
      </c>
      <c r="C26" s="53"/>
      <c r="D26" s="53"/>
      <c r="E26" s="53"/>
      <c r="F26" s="53"/>
      <c r="G26" s="53"/>
      <c r="H26" s="53"/>
      <c r="I26" s="53"/>
      <c r="J26" s="53"/>
      <c r="K26" s="53"/>
      <c r="L26" s="53"/>
      <c r="M26" s="53"/>
      <c r="N26" s="53"/>
      <c r="O26" s="53"/>
      <c r="P26" s="53"/>
      <c r="Q26" s="53"/>
      <c r="R26" s="53"/>
      <c r="S26" s="53"/>
      <c r="T26" s="53"/>
      <c r="V26" s="53"/>
      <c r="W26" s="53"/>
      <c r="X26" s="53"/>
      <c r="Y26" s="53"/>
      <c r="Z26" s="53"/>
      <c r="AA26" s="53"/>
      <c r="AB26" s="53"/>
      <c r="AC26" s="53"/>
      <c r="AD26" s="53"/>
      <c r="AE26" s="53"/>
      <c r="AF26" s="53"/>
      <c r="AG26" s="53"/>
      <c r="AH26" s="53"/>
      <c r="AI26" s="53"/>
      <c r="AJ26" s="53"/>
      <c r="AK26" s="53"/>
      <c r="AL26" s="53"/>
      <c r="AM26" s="53"/>
    </row>
    <row r="27" spans="1:39" ht="14.45" customHeight="1">
      <c r="A27" s="53"/>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row>
    <row r="28" spans="1:39" hidden="1">
      <c r="A28" s="53"/>
      <c r="B28" s="53"/>
      <c r="C28" s="53"/>
      <c r="D28" s="102" t="s">
        <v>15</v>
      </c>
      <c r="E28" s="103"/>
      <c r="F28" s="103"/>
      <c r="G28" s="103"/>
      <c r="H28" s="103"/>
      <c r="I28" s="103"/>
      <c r="J28" s="103"/>
      <c r="K28" s="104"/>
      <c r="L28" s="66" t="s">
        <v>16</v>
      </c>
      <c r="M28" s="108">
        <f>入力シート①!D6</f>
        <v>0</v>
      </c>
      <c r="N28" s="108"/>
      <c r="O28" s="108"/>
      <c r="P28" s="108"/>
      <c r="Q28" s="67"/>
      <c r="R28" s="67"/>
      <c r="S28" s="67"/>
      <c r="T28" s="67"/>
      <c r="U28" s="67"/>
      <c r="V28" s="67"/>
      <c r="W28" s="67"/>
      <c r="X28" s="67"/>
      <c r="Y28" s="67"/>
      <c r="Z28" s="67"/>
      <c r="AA28" s="67"/>
      <c r="AB28" s="67"/>
      <c r="AC28" s="67"/>
      <c r="AD28" s="67"/>
      <c r="AE28" s="67"/>
      <c r="AF28" s="67"/>
      <c r="AG28" s="67"/>
      <c r="AH28" s="67"/>
      <c r="AI28" s="67"/>
      <c r="AJ28" s="67"/>
      <c r="AK28" s="67"/>
      <c r="AL28" s="68"/>
      <c r="AM28" s="53"/>
    </row>
    <row r="29" spans="1:39" ht="18" hidden="1" customHeight="1">
      <c r="A29" s="53"/>
      <c r="B29" s="53"/>
      <c r="C29" s="53"/>
      <c r="D29" s="105"/>
      <c r="E29" s="106"/>
      <c r="F29" s="106"/>
      <c r="G29" s="106"/>
      <c r="H29" s="106"/>
      <c r="I29" s="106"/>
      <c r="J29" s="106"/>
      <c r="K29" s="107"/>
      <c r="L29" s="120">
        <f>入力シート①!D7</f>
        <v>0</v>
      </c>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2"/>
      <c r="AM29" s="53"/>
    </row>
    <row r="30" spans="1:39" ht="18.75" customHeight="1">
      <c r="A30" s="53"/>
      <c r="B30" s="53"/>
      <c r="C30" s="53"/>
      <c r="D30" s="118" t="s">
        <v>9</v>
      </c>
      <c r="E30" s="119"/>
      <c r="F30" s="119"/>
      <c r="G30" s="119"/>
      <c r="H30" s="119"/>
      <c r="I30" s="119"/>
      <c r="J30" s="119"/>
      <c r="K30" s="69"/>
      <c r="L30" s="109">
        <f>入力シート①!D12</f>
        <v>0</v>
      </c>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1"/>
      <c r="AM30" s="53"/>
    </row>
    <row r="31" spans="1:39" ht="18.75" customHeight="1">
      <c r="A31" s="53"/>
      <c r="B31" s="53"/>
      <c r="C31" s="53"/>
      <c r="D31" s="118" t="s">
        <v>10</v>
      </c>
      <c r="E31" s="119"/>
      <c r="F31" s="119"/>
      <c r="G31" s="119"/>
      <c r="H31" s="119"/>
      <c r="I31" s="119"/>
      <c r="J31" s="119"/>
      <c r="K31" s="69"/>
      <c r="L31" s="109">
        <f>入力シート①!D13</f>
        <v>0</v>
      </c>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1"/>
      <c r="AM31" s="53"/>
    </row>
    <row r="32" spans="1:39" ht="18.75" customHeight="1">
      <c r="A32" s="53"/>
      <c r="B32" s="53"/>
      <c r="C32" s="53"/>
      <c r="D32" s="96" t="s">
        <v>11</v>
      </c>
      <c r="E32" s="97"/>
      <c r="F32" s="97"/>
      <c r="G32" s="98"/>
      <c r="H32" s="115" t="s">
        <v>8</v>
      </c>
      <c r="I32" s="116"/>
      <c r="J32" s="116"/>
      <c r="K32" s="117"/>
      <c r="L32" s="112">
        <f>入力シート①!D14</f>
        <v>0</v>
      </c>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53"/>
    </row>
    <row r="33" spans="1:39" ht="18.75" customHeight="1">
      <c r="A33" s="53"/>
      <c r="B33" s="53"/>
      <c r="C33" s="53"/>
      <c r="D33" s="99"/>
      <c r="E33" s="100"/>
      <c r="F33" s="100"/>
      <c r="G33" s="101"/>
      <c r="H33" s="115" t="s">
        <v>12</v>
      </c>
      <c r="I33" s="116"/>
      <c r="J33" s="116"/>
      <c r="K33" s="117"/>
      <c r="L33" s="109">
        <f>入力シート①!D15</f>
        <v>0</v>
      </c>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1"/>
      <c r="AM33" s="53"/>
    </row>
    <row r="34" spans="1:39" ht="13.5">
      <c r="B34" s="70"/>
      <c r="C34" s="71"/>
      <c r="D34" s="71"/>
    </row>
  </sheetData>
  <sheetProtection algorithmName="SHA-512" hashValue="wNJ8x4xni8ivYxeATtadqkk47o4dXzNtWnkdlAx4EurnJvWg8YnhZn3GOZBDs9vdy5ufWh3ObbT4jc+l9wTKaA==" saltValue="qS0c/JIOknAW+frkXW+2YA==" spinCount="100000" sheet="1" objects="1" scenarios="1"/>
  <mergeCells count="26">
    <mergeCell ref="B19:AM19"/>
    <mergeCell ref="B27:AM27"/>
    <mergeCell ref="B15:J15"/>
    <mergeCell ref="K15:T15"/>
    <mergeCell ref="L7:R7"/>
    <mergeCell ref="S7:AK7"/>
    <mergeCell ref="AB3:AL3"/>
    <mergeCell ref="K9:AK9"/>
    <mergeCell ref="B18:AM18"/>
    <mergeCell ref="B17:AM17"/>
    <mergeCell ref="A13:AM13"/>
    <mergeCell ref="A5:G5"/>
    <mergeCell ref="A11:AM11"/>
    <mergeCell ref="K8:AK8"/>
    <mergeCell ref="D32:G33"/>
    <mergeCell ref="D28:K29"/>
    <mergeCell ref="M28:P28"/>
    <mergeCell ref="L31:AL31"/>
    <mergeCell ref="L32:AL32"/>
    <mergeCell ref="L33:AL33"/>
    <mergeCell ref="H32:K32"/>
    <mergeCell ref="H33:K33"/>
    <mergeCell ref="D30:J30"/>
    <mergeCell ref="D31:J31"/>
    <mergeCell ref="L29:AL29"/>
    <mergeCell ref="L30:AL30"/>
  </mergeCells>
  <phoneticPr fontId="5"/>
  <printOptions horizontalCentered="1"/>
  <pageMargins left="0.51181102362204722" right="0.51181102362204722" top="0.94488188976377963" bottom="0.55118110236220474" header="0.31496062992125984" footer="0.31496062992125984"/>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9"/>
  <sheetViews>
    <sheetView showGridLines="0" showZeros="0" view="pageBreakPreview" topLeftCell="A16" zoomScale="80" zoomScaleNormal="100" zoomScaleSheetLayoutView="80" workbookViewId="0">
      <selection activeCell="B35" sqref="B35"/>
    </sheetView>
  </sheetViews>
  <sheetFormatPr defaultRowHeight="13.5"/>
  <cols>
    <col min="1" max="1" width="13" style="72" customWidth="1"/>
    <col min="2" max="2" width="21.875" style="72" customWidth="1"/>
    <col min="3" max="5" width="7.5" style="72" customWidth="1"/>
    <col min="6" max="6" width="8" style="72" customWidth="1"/>
    <col min="7" max="7" width="4.75" style="72" customWidth="1"/>
    <col min="8" max="9" width="5.625" style="72" customWidth="1"/>
    <col min="10" max="10" width="6" style="72" customWidth="1"/>
    <col min="11" max="16384" width="9" style="72"/>
  </cols>
  <sheetData>
    <row r="1" spans="1:17">
      <c r="A1" s="143" t="s">
        <v>120</v>
      </c>
      <c r="B1" s="144"/>
      <c r="C1" s="144"/>
      <c r="D1" s="144"/>
      <c r="E1" s="144"/>
      <c r="F1" s="144"/>
      <c r="G1" s="144"/>
      <c r="H1" s="144"/>
      <c r="I1" s="144"/>
      <c r="J1" s="144"/>
    </row>
    <row r="2" spans="1:17">
      <c r="A2" s="73"/>
    </row>
    <row r="3" spans="1:17">
      <c r="A3" s="145" t="s">
        <v>74</v>
      </c>
      <c r="B3" s="144"/>
      <c r="C3" s="144"/>
      <c r="D3" s="144"/>
      <c r="E3" s="144"/>
      <c r="F3" s="144"/>
      <c r="G3" s="144"/>
      <c r="H3" s="144"/>
      <c r="I3" s="144"/>
      <c r="J3" s="144"/>
    </row>
    <row r="4" spans="1:17">
      <c r="A4" s="74"/>
    </row>
    <row r="5" spans="1:17">
      <c r="A5" s="146" t="s">
        <v>75</v>
      </c>
      <c r="B5" s="144"/>
      <c r="C5" s="144"/>
      <c r="D5" s="144"/>
      <c r="E5" s="144"/>
      <c r="F5" s="144"/>
      <c r="G5" s="144"/>
      <c r="H5" s="144"/>
      <c r="I5" s="144"/>
      <c r="J5" s="144"/>
    </row>
    <row r="6" spans="1:17">
      <c r="A6" s="73"/>
    </row>
    <row r="7" spans="1:17">
      <c r="A7" s="147" t="s">
        <v>76</v>
      </c>
      <c r="B7" s="148"/>
      <c r="C7" s="148"/>
      <c r="D7" s="148"/>
      <c r="E7" s="148"/>
      <c r="F7" s="148"/>
      <c r="G7" s="148"/>
      <c r="H7" s="148"/>
      <c r="I7" s="148"/>
      <c r="J7" s="148"/>
    </row>
    <row r="8" spans="1:17" ht="27.75" customHeight="1">
      <c r="A8" s="146"/>
      <c r="B8" s="146"/>
      <c r="C8" s="146"/>
      <c r="D8" s="146"/>
      <c r="E8" s="146"/>
      <c r="F8" s="150">
        <f>入力シート①!D6</f>
        <v>0</v>
      </c>
      <c r="G8" s="150"/>
      <c r="H8" s="150"/>
      <c r="I8" s="150"/>
      <c r="J8" s="150"/>
    </row>
    <row r="9" spans="1:17" ht="63.75" customHeight="1">
      <c r="A9" s="146" t="s">
        <v>191</v>
      </c>
      <c r="B9" s="146"/>
      <c r="C9" s="146"/>
      <c r="D9" s="146"/>
      <c r="E9" s="146"/>
      <c r="F9" s="149">
        <f>入力シート①!D7</f>
        <v>0</v>
      </c>
      <c r="G9" s="149"/>
      <c r="H9" s="149"/>
      <c r="I9" s="149"/>
      <c r="J9" s="149"/>
    </row>
    <row r="10" spans="1:17" ht="46.5" customHeight="1">
      <c r="A10" s="146" t="s">
        <v>98</v>
      </c>
      <c r="B10" s="146"/>
      <c r="C10" s="146"/>
      <c r="D10" s="146"/>
      <c r="E10" s="146"/>
      <c r="F10" s="147">
        <f>入力シート①!D8</f>
        <v>0</v>
      </c>
      <c r="G10" s="147"/>
      <c r="H10" s="147"/>
      <c r="I10" s="147"/>
      <c r="J10" s="147"/>
    </row>
    <row r="11" spans="1:17" ht="13.5" customHeight="1">
      <c r="A11" s="146" t="s">
        <v>99</v>
      </c>
      <c r="B11" s="146"/>
      <c r="C11" s="146"/>
      <c r="D11" s="146"/>
      <c r="E11" s="146"/>
      <c r="F11" s="160" t="str">
        <f>入力シート①!D9&amp;" "&amp;入力シート①!D10</f>
        <v xml:space="preserve"> </v>
      </c>
      <c r="G11" s="160"/>
      <c r="H11" s="160"/>
      <c r="I11" s="160"/>
      <c r="J11" s="160"/>
    </row>
    <row r="12" spans="1:17">
      <c r="A12" s="75"/>
      <c r="Q12" s="76"/>
    </row>
    <row r="13" spans="1:17" ht="25.5" customHeight="1">
      <c r="A13" s="159" t="s">
        <v>196</v>
      </c>
      <c r="B13" s="144"/>
      <c r="C13" s="144"/>
      <c r="D13" s="144"/>
      <c r="E13" s="144"/>
      <c r="F13" s="144"/>
      <c r="G13" s="144"/>
      <c r="H13" s="144"/>
      <c r="I13" s="144"/>
      <c r="J13" s="144"/>
    </row>
    <row r="14" spans="1:17" ht="14.25" thickBot="1">
      <c r="A14" s="75"/>
    </row>
    <row r="15" spans="1:17" ht="26.45" customHeight="1" thickBot="1">
      <c r="A15" s="77" t="s">
        <v>77</v>
      </c>
      <c r="B15" s="161">
        <f>入力シート①!D11</f>
        <v>0</v>
      </c>
      <c r="C15" s="162"/>
      <c r="D15" s="163" t="s">
        <v>78</v>
      </c>
      <c r="E15" s="163"/>
      <c r="F15" s="163"/>
      <c r="G15" s="163"/>
      <c r="H15" s="163"/>
      <c r="I15" s="163"/>
      <c r="J15" s="164"/>
    </row>
    <row r="16" spans="1:17" ht="18.75" customHeight="1" thickBot="1">
      <c r="A16" s="78"/>
      <c r="B16" s="180">
        <f>入力シート①!D16</f>
        <v>0</v>
      </c>
      <c r="C16" s="181"/>
      <c r="D16" s="181"/>
      <c r="E16" s="181"/>
      <c r="F16" s="181"/>
      <c r="G16" s="182"/>
      <c r="H16" s="165" t="s">
        <v>105</v>
      </c>
      <c r="I16" s="166"/>
      <c r="J16" s="167"/>
    </row>
    <row r="17" spans="1:10" ht="18.75" customHeight="1">
      <c r="A17" s="78" t="s">
        <v>79</v>
      </c>
      <c r="B17" s="183"/>
      <c r="C17" s="184"/>
      <c r="D17" s="184"/>
      <c r="E17" s="184"/>
      <c r="F17" s="184"/>
      <c r="G17" s="185"/>
      <c r="H17" s="168">
        <f>入力シート①!D17</f>
        <v>0</v>
      </c>
      <c r="I17" s="169"/>
      <c r="J17" s="170"/>
    </row>
    <row r="18" spans="1:10" ht="15" customHeight="1" thickBot="1">
      <c r="A18" s="79"/>
      <c r="B18" s="186"/>
      <c r="C18" s="187"/>
      <c r="D18" s="187"/>
      <c r="E18" s="187"/>
      <c r="F18" s="187"/>
      <c r="G18" s="188"/>
      <c r="H18" s="171"/>
      <c r="I18" s="172"/>
      <c r="J18" s="173"/>
    </row>
    <row r="19" spans="1:10" ht="18.75" customHeight="1" thickBot="1">
      <c r="A19" s="78"/>
      <c r="B19" s="165">
        <f>入力シート①!D18</f>
        <v>0</v>
      </c>
      <c r="C19" s="166"/>
      <c r="D19" s="166"/>
      <c r="E19" s="166"/>
      <c r="F19" s="166"/>
      <c r="G19" s="167"/>
      <c r="H19" s="174" t="s">
        <v>80</v>
      </c>
      <c r="I19" s="175"/>
      <c r="J19" s="176"/>
    </row>
    <row r="20" spans="1:10" ht="18.75" customHeight="1">
      <c r="A20" s="78" t="s">
        <v>81</v>
      </c>
      <c r="B20" s="189"/>
      <c r="C20" s="190"/>
      <c r="D20" s="190"/>
      <c r="E20" s="190"/>
      <c r="F20" s="190"/>
      <c r="G20" s="191"/>
      <c r="H20" s="177">
        <f>入力シート①!D19</f>
        <v>0</v>
      </c>
      <c r="I20" s="178"/>
      <c r="J20" s="179"/>
    </row>
    <row r="21" spans="1:10" ht="15" customHeight="1" thickBot="1">
      <c r="A21" s="79"/>
      <c r="B21" s="192"/>
      <c r="C21" s="193"/>
      <c r="D21" s="193"/>
      <c r="E21" s="193"/>
      <c r="F21" s="193"/>
      <c r="G21" s="194"/>
      <c r="H21" s="171"/>
      <c r="I21" s="172"/>
      <c r="J21" s="173"/>
    </row>
    <row r="22" spans="1:10" ht="18.75" customHeight="1">
      <c r="A22" s="157" t="s">
        <v>82</v>
      </c>
      <c r="B22" s="157">
        <f>入力シート①!D20</f>
        <v>0</v>
      </c>
      <c r="C22" s="165" t="s">
        <v>100</v>
      </c>
      <c r="D22" s="167"/>
      <c r="E22" s="165">
        <f>入力シート①!D21</f>
        <v>0</v>
      </c>
      <c r="F22" s="166"/>
      <c r="G22" s="166"/>
      <c r="H22" s="166"/>
      <c r="I22" s="166"/>
      <c r="J22" s="167"/>
    </row>
    <row r="23" spans="1:10" ht="18.75" customHeight="1" thickBot="1">
      <c r="A23" s="158"/>
      <c r="B23" s="158"/>
      <c r="C23" s="192"/>
      <c r="D23" s="194"/>
      <c r="E23" s="192"/>
      <c r="F23" s="193"/>
      <c r="G23" s="193"/>
      <c r="H23" s="193"/>
      <c r="I23" s="193"/>
      <c r="J23" s="194"/>
    </row>
    <row r="24" spans="1:10" ht="18.75" customHeight="1">
      <c r="A24" s="78"/>
      <c r="B24" s="151"/>
      <c r="C24" s="152"/>
      <c r="D24" s="152"/>
      <c r="E24" s="152"/>
      <c r="F24" s="152"/>
      <c r="G24" s="152"/>
      <c r="H24" s="152"/>
      <c r="I24" s="152"/>
      <c r="J24" s="153"/>
    </row>
    <row r="25" spans="1:10" ht="18.75" customHeight="1">
      <c r="A25" s="78" t="s">
        <v>83</v>
      </c>
      <c r="B25" s="154" t="str">
        <f>入力シート①!H22</f>
        <v/>
      </c>
      <c r="C25" s="155"/>
      <c r="D25" s="155"/>
      <c r="E25" s="155"/>
      <c r="F25" s="155"/>
      <c r="G25" s="155"/>
      <c r="H25" s="155"/>
      <c r="I25" s="155"/>
      <c r="J25" s="156"/>
    </row>
    <row r="26" spans="1:10" ht="18.75" customHeight="1" thickBot="1">
      <c r="A26" s="79"/>
      <c r="B26" s="196"/>
      <c r="C26" s="197"/>
      <c r="D26" s="197"/>
      <c r="E26" s="197"/>
      <c r="F26" s="197"/>
      <c r="G26" s="197"/>
      <c r="H26" s="197"/>
      <c r="I26" s="197"/>
      <c r="J26" s="198"/>
    </row>
    <row r="27" spans="1:10" hidden="1">
      <c r="A27" s="80"/>
      <c r="B27" s="80"/>
      <c r="C27" s="80"/>
      <c r="D27" s="80"/>
      <c r="E27" s="80"/>
      <c r="F27" s="80"/>
      <c r="G27" s="80"/>
      <c r="H27" s="80"/>
      <c r="I27" s="80"/>
      <c r="J27" s="80"/>
    </row>
    <row r="28" spans="1:10">
      <c r="A28" s="80"/>
      <c r="B28" s="80"/>
      <c r="C28" s="80"/>
      <c r="D28" s="80"/>
      <c r="E28" s="80"/>
      <c r="F28" s="80"/>
      <c r="G28" s="80"/>
      <c r="H28" s="80"/>
      <c r="I28" s="80"/>
      <c r="J28" s="80"/>
    </row>
    <row r="29" spans="1:10">
      <c r="A29" s="80"/>
      <c r="B29" s="80"/>
      <c r="C29" s="80"/>
      <c r="D29" s="80"/>
      <c r="E29" s="80"/>
      <c r="F29" s="80"/>
      <c r="G29" s="80"/>
      <c r="H29" s="80"/>
      <c r="I29" s="80"/>
      <c r="J29" s="80"/>
    </row>
    <row r="30" spans="1:10">
      <c r="A30" s="80"/>
      <c r="B30" s="80"/>
      <c r="C30" s="80"/>
      <c r="D30" s="80"/>
      <c r="E30" s="80"/>
      <c r="F30" s="80"/>
      <c r="G30" s="80"/>
      <c r="H30" s="80"/>
      <c r="I30" s="80"/>
      <c r="J30" s="80"/>
    </row>
    <row r="31" spans="1:10">
      <c r="A31" s="80"/>
      <c r="B31" s="80"/>
      <c r="C31" s="80"/>
      <c r="D31" s="80"/>
      <c r="E31" s="80"/>
      <c r="F31" s="80"/>
      <c r="G31" s="80"/>
      <c r="H31" s="80"/>
      <c r="I31" s="80"/>
      <c r="J31" s="80"/>
    </row>
    <row r="32" spans="1:10">
      <c r="A32" s="80"/>
      <c r="B32" s="80"/>
      <c r="C32" s="80"/>
      <c r="D32" s="80"/>
      <c r="E32" s="80"/>
      <c r="F32" s="80"/>
      <c r="G32" s="80"/>
      <c r="H32" s="80"/>
      <c r="I32" s="80"/>
      <c r="J32" s="80"/>
    </row>
    <row r="33" spans="1:58">
      <c r="A33" s="80"/>
      <c r="B33" s="80"/>
      <c r="C33" s="80"/>
      <c r="D33" s="80"/>
      <c r="E33" s="80"/>
      <c r="F33" s="80"/>
      <c r="G33" s="80"/>
      <c r="H33" s="80"/>
      <c r="I33" s="80"/>
      <c r="J33" s="80"/>
    </row>
    <row r="34" spans="1:58">
      <c r="A34" s="80"/>
      <c r="B34" s="80"/>
      <c r="C34" s="80"/>
      <c r="D34" s="80"/>
      <c r="E34" s="80"/>
      <c r="F34" s="80"/>
      <c r="G34" s="80"/>
      <c r="H34" s="80"/>
      <c r="I34" s="80"/>
      <c r="J34" s="80"/>
    </row>
    <row r="35" spans="1:58">
      <c r="A35" s="80"/>
      <c r="B35" s="80"/>
      <c r="C35" s="80"/>
      <c r="D35" s="80"/>
      <c r="E35" s="80"/>
      <c r="F35" s="80"/>
      <c r="G35" s="80"/>
      <c r="H35" s="80"/>
      <c r="I35" s="80"/>
      <c r="J35" s="80"/>
    </row>
    <row r="36" spans="1:58">
      <c r="A36" s="80"/>
      <c r="B36" s="80"/>
      <c r="C36" s="80"/>
      <c r="D36" s="80"/>
      <c r="E36" s="80"/>
      <c r="F36" s="80"/>
      <c r="G36" s="80"/>
      <c r="H36" s="80"/>
      <c r="I36" s="80"/>
      <c r="J36" s="80"/>
    </row>
    <row r="37" spans="1:58">
      <c r="A37" s="80"/>
      <c r="B37" s="80"/>
      <c r="C37" s="80"/>
      <c r="D37" s="80"/>
      <c r="E37" s="80"/>
      <c r="F37" s="80"/>
      <c r="G37" s="80"/>
      <c r="H37" s="80"/>
      <c r="I37" s="80"/>
      <c r="J37" s="80"/>
    </row>
    <row r="38" spans="1:58" hidden="1">
      <c r="A38" s="80"/>
      <c r="B38" s="80"/>
      <c r="C38" s="80"/>
      <c r="D38" s="80"/>
      <c r="E38" s="80"/>
      <c r="F38" s="80"/>
      <c r="G38" s="80"/>
      <c r="H38" s="80"/>
      <c r="I38" s="80"/>
      <c r="J38" s="80"/>
    </row>
    <row r="39" spans="1:58" hidden="1">
      <c r="A39" s="80"/>
      <c r="B39" s="80"/>
      <c r="C39" s="80"/>
      <c r="D39" s="80"/>
      <c r="E39" s="80"/>
      <c r="F39" s="80"/>
      <c r="G39" s="80"/>
      <c r="H39" s="80"/>
      <c r="I39" s="80"/>
      <c r="J39" s="80"/>
    </row>
    <row r="40" spans="1:58" hidden="1">
      <c r="A40" s="75"/>
    </row>
    <row r="41" spans="1:58" hidden="1">
      <c r="A41" s="75"/>
    </row>
    <row r="42" spans="1:58" hidden="1">
      <c r="A42" s="81"/>
      <c r="B42" s="195"/>
      <c r="C42" s="195"/>
      <c r="D42" s="195"/>
      <c r="E42" s="195"/>
      <c r="F42" s="195"/>
      <c r="G42" s="195"/>
      <c r="H42" s="195"/>
      <c r="I42" s="195"/>
      <c r="J42" s="195"/>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3"/>
      <c r="AK42" s="83"/>
      <c r="AL42" s="83"/>
      <c r="AM42" s="83"/>
      <c r="AN42" s="83"/>
      <c r="AO42" s="83"/>
      <c r="AP42" s="83"/>
      <c r="AQ42" s="83"/>
      <c r="AR42" s="83"/>
      <c r="AS42" s="83"/>
      <c r="AT42" s="83"/>
      <c r="AU42" s="83"/>
      <c r="AV42" s="83"/>
      <c r="AW42" s="83"/>
      <c r="AX42" s="83"/>
      <c r="AY42" s="83"/>
      <c r="AZ42" s="83"/>
      <c r="BA42" s="83"/>
      <c r="BB42" s="83"/>
      <c r="BC42" s="83"/>
      <c r="BD42" s="83"/>
      <c r="BE42" s="83"/>
      <c r="BF42" s="83"/>
    </row>
    <row r="43" spans="1:58" hidden="1">
      <c r="A43" s="81" t="s">
        <v>192</v>
      </c>
      <c r="B43" s="195"/>
      <c r="C43" s="195"/>
      <c r="D43" s="195"/>
      <c r="E43" s="195"/>
      <c r="F43" s="195"/>
      <c r="G43" s="195"/>
      <c r="H43" s="195"/>
      <c r="I43" s="195"/>
      <c r="J43" s="195"/>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3"/>
      <c r="AK43" s="83"/>
      <c r="AL43" s="83"/>
      <c r="AM43" s="83"/>
      <c r="AN43" s="83"/>
      <c r="AO43" s="83"/>
      <c r="AP43" s="83"/>
      <c r="AQ43" s="83"/>
      <c r="AR43" s="83"/>
      <c r="AS43" s="83"/>
      <c r="AT43" s="83"/>
      <c r="AU43" s="83"/>
      <c r="AV43" s="83"/>
      <c r="AW43" s="83"/>
      <c r="AX43" s="83"/>
      <c r="AY43" s="83"/>
      <c r="AZ43" s="83"/>
      <c r="BA43" s="83"/>
      <c r="BB43" s="83"/>
      <c r="BC43" s="83"/>
      <c r="BD43" s="83"/>
      <c r="BE43" s="83"/>
      <c r="BF43" s="83"/>
    </row>
    <row r="44" spans="1:58" ht="24.75" hidden="1" customHeight="1">
      <c r="A44" s="84" t="s">
        <v>9</v>
      </c>
      <c r="B44" s="142">
        <f>入力シート①!D12</f>
        <v>0</v>
      </c>
      <c r="C44" s="142"/>
      <c r="D44" s="142"/>
      <c r="E44" s="142"/>
      <c r="F44" s="142"/>
      <c r="G44" s="142"/>
      <c r="H44" s="142"/>
      <c r="I44" s="142"/>
      <c r="J44" s="142"/>
      <c r="K44" s="85"/>
      <c r="L44" s="85"/>
      <c r="M44" s="85"/>
      <c r="N44" s="85"/>
      <c r="O44" s="86"/>
      <c r="P44" s="138"/>
      <c r="Q44" s="138"/>
      <c r="R44" s="138"/>
      <c r="S44" s="138"/>
      <c r="T44" s="138"/>
      <c r="U44" s="138"/>
      <c r="V44" s="138"/>
      <c r="W44" s="138"/>
      <c r="X44" s="138"/>
      <c r="Y44" s="85"/>
      <c r="Z44" s="85"/>
      <c r="AA44" s="85"/>
      <c r="AB44" s="85"/>
      <c r="AC44" s="85"/>
      <c r="AD44" s="85"/>
      <c r="AE44" s="85"/>
      <c r="AF44" s="85"/>
      <c r="AG44" s="85"/>
      <c r="AH44" s="85"/>
      <c r="AI44" s="85"/>
      <c r="AJ44" s="83"/>
      <c r="AK44" s="83"/>
      <c r="AL44" s="83"/>
      <c r="AM44" s="83"/>
      <c r="AN44" s="83"/>
      <c r="AO44" s="83"/>
      <c r="AP44" s="83"/>
      <c r="AQ44" s="83"/>
      <c r="AR44" s="83"/>
      <c r="AS44" s="83"/>
      <c r="AT44" s="83"/>
      <c r="AU44" s="83"/>
      <c r="AV44" s="83"/>
      <c r="AW44" s="83"/>
      <c r="AX44" s="83"/>
      <c r="AY44" s="83"/>
      <c r="AZ44" s="83"/>
      <c r="BA44" s="83"/>
      <c r="BB44" s="83"/>
      <c r="BC44" s="83"/>
      <c r="BD44" s="83"/>
      <c r="BE44" s="83"/>
      <c r="BF44" s="83"/>
    </row>
    <row r="45" spans="1:58" ht="24.75" hidden="1" customHeight="1">
      <c r="A45" s="84" t="s">
        <v>10</v>
      </c>
      <c r="B45" s="142">
        <f>入力シート①!D13</f>
        <v>0</v>
      </c>
      <c r="C45" s="142"/>
      <c r="D45" s="142"/>
      <c r="E45" s="142"/>
      <c r="F45" s="142"/>
      <c r="G45" s="142"/>
      <c r="H45" s="142"/>
      <c r="I45" s="142"/>
      <c r="J45" s="142"/>
      <c r="K45" s="82"/>
      <c r="L45" s="82"/>
      <c r="M45" s="82"/>
      <c r="N45" s="82"/>
      <c r="O45" s="86"/>
      <c r="P45" s="138"/>
      <c r="Q45" s="138"/>
      <c r="R45" s="138"/>
      <c r="S45" s="138"/>
      <c r="T45" s="138"/>
      <c r="U45" s="138"/>
      <c r="V45" s="138"/>
      <c r="W45" s="138"/>
      <c r="X45" s="138"/>
      <c r="Y45" s="82"/>
      <c r="Z45" s="82"/>
      <c r="AA45" s="82"/>
      <c r="AB45" s="82"/>
      <c r="AC45" s="82"/>
      <c r="AD45" s="82"/>
      <c r="AE45" s="82"/>
      <c r="AF45" s="82"/>
      <c r="AG45" s="82"/>
      <c r="AH45" s="82"/>
      <c r="AI45" s="82"/>
      <c r="AJ45" s="83"/>
      <c r="AK45" s="83"/>
      <c r="AL45" s="83"/>
      <c r="AM45" s="83"/>
      <c r="AN45" s="83"/>
      <c r="AO45" s="83"/>
      <c r="AP45" s="83"/>
      <c r="AQ45" s="83"/>
      <c r="AR45" s="83"/>
      <c r="AS45" s="83"/>
      <c r="AT45" s="83"/>
      <c r="AU45" s="83"/>
      <c r="AV45" s="83"/>
      <c r="AW45" s="83"/>
      <c r="AX45" s="83"/>
      <c r="AY45" s="83"/>
      <c r="AZ45" s="83"/>
      <c r="BA45" s="83"/>
      <c r="BB45" s="83"/>
      <c r="BC45" s="83"/>
      <c r="BD45" s="83"/>
      <c r="BE45" s="83"/>
      <c r="BF45" s="83"/>
    </row>
    <row r="46" spans="1:58" ht="24.75" hidden="1" customHeight="1">
      <c r="A46" s="135" t="s">
        <v>11</v>
      </c>
      <c r="B46" s="84" t="s">
        <v>1</v>
      </c>
      <c r="C46" s="136">
        <f>入力シート①!D14</f>
        <v>0</v>
      </c>
      <c r="D46" s="136"/>
      <c r="E46" s="136"/>
      <c r="F46" s="136"/>
      <c r="G46" s="136"/>
      <c r="H46" s="136"/>
      <c r="I46" s="136"/>
      <c r="J46" s="136"/>
      <c r="O46" s="139"/>
      <c r="P46" s="86"/>
      <c r="Q46" s="140"/>
      <c r="R46" s="140"/>
      <c r="S46" s="140"/>
      <c r="T46" s="140"/>
      <c r="U46" s="140"/>
      <c r="V46" s="140"/>
      <c r="W46" s="140"/>
      <c r="X46" s="140"/>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row>
    <row r="47" spans="1:58" ht="24.75" hidden="1" customHeight="1">
      <c r="A47" s="135"/>
      <c r="B47" s="84" t="s">
        <v>12</v>
      </c>
      <c r="C47" s="137">
        <f>入力シート①!D15</f>
        <v>0</v>
      </c>
      <c r="D47" s="137"/>
      <c r="E47" s="137"/>
      <c r="F47" s="137"/>
      <c r="G47" s="137"/>
      <c r="H47" s="137"/>
      <c r="I47" s="137"/>
      <c r="J47" s="137"/>
      <c r="O47" s="139"/>
      <c r="P47" s="86"/>
      <c r="Q47" s="141"/>
      <c r="R47" s="141"/>
      <c r="S47" s="141"/>
      <c r="T47" s="141"/>
      <c r="U47" s="141"/>
      <c r="V47" s="141"/>
      <c r="W47" s="141"/>
      <c r="X47" s="141"/>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row>
    <row r="48" spans="1:58" hidden="1">
      <c r="C48" s="87"/>
      <c r="D48" s="88"/>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row>
    <row r="49" spans="3:3">
      <c r="C49" s="83"/>
    </row>
  </sheetData>
  <sheetProtection algorithmName="SHA-512" hashValue="j69wg/wrlv9wzcZ6DBIB9oH7sXHRw1Z3Qk1YgFreYLughBBMjoercALBaKrvGKerkiHLxsclkNDG0KQjqlMNKg==" saltValue="YhWcrII5B3PtUOsOr7LI4A==" spinCount="100000" sheet="1" objects="1" scenarios="1"/>
  <mergeCells count="40">
    <mergeCell ref="B19:G21"/>
    <mergeCell ref="C22:D23"/>
    <mergeCell ref="E22:J23"/>
    <mergeCell ref="B42:J42"/>
    <mergeCell ref="B43:J43"/>
    <mergeCell ref="B26:J26"/>
    <mergeCell ref="A10:E10"/>
    <mergeCell ref="F10:J10"/>
    <mergeCell ref="B24:J24"/>
    <mergeCell ref="B25:J25"/>
    <mergeCell ref="A22:A23"/>
    <mergeCell ref="A13:J13"/>
    <mergeCell ref="A11:E11"/>
    <mergeCell ref="F11:J11"/>
    <mergeCell ref="B15:C15"/>
    <mergeCell ref="D15:J15"/>
    <mergeCell ref="H16:J16"/>
    <mergeCell ref="H17:J18"/>
    <mergeCell ref="B22:B23"/>
    <mergeCell ref="H19:J19"/>
    <mergeCell ref="H20:J21"/>
    <mergeCell ref="B16:G18"/>
    <mergeCell ref="A1:J1"/>
    <mergeCell ref="A3:J3"/>
    <mergeCell ref="A5:J5"/>
    <mergeCell ref="A7:J7"/>
    <mergeCell ref="F9:J9"/>
    <mergeCell ref="F8:J8"/>
    <mergeCell ref="A8:E8"/>
    <mergeCell ref="A9:E9"/>
    <mergeCell ref="A46:A47"/>
    <mergeCell ref="C46:J46"/>
    <mergeCell ref="C47:J47"/>
    <mergeCell ref="P44:X44"/>
    <mergeCell ref="P45:X45"/>
    <mergeCell ref="O46:O47"/>
    <mergeCell ref="Q46:X46"/>
    <mergeCell ref="Q47:X47"/>
    <mergeCell ref="B44:J44"/>
    <mergeCell ref="B45:J45"/>
  </mergeCells>
  <phoneticPr fontId="5"/>
  <printOptions horizontalCentered="1"/>
  <pageMargins left="0.74803149606299213" right="0.74803149606299213" top="0.98425196850393704" bottom="0.98425196850393704" header="0.51181102362204722" footer="0.51181102362204722"/>
  <pageSetup paperSize="9" scale="91"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3"/>
  <sheetViews>
    <sheetView view="pageBreakPreview" zoomScale="70" zoomScaleNormal="100" zoomScaleSheetLayoutView="70" workbookViewId="0">
      <selection activeCell="F9" sqref="F9:J9"/>
    </sheetView>
  </sheetViews>
  <sheetFormatPr defaultRowHeight="13.5"/>
  <cols>
    <col min="2" max="2" width="17.25" bestFit="1" customWidth="1"/>
    <col min="3" max="5" width="13" customWidth="1"/>
    <col min="6" max="6" width="17.25" bestFit="1" customWidth="1"/>
    <col min="7" max="7" width="13" customWidth="1"/>
    <col min="8" max="8" width="21.375" bestFit="1" customWidth="1"/>
    <col min="9" max="9" width="13" customWidth="1"/>
    <col min="10" max="10" width="14.75" customWidth="1"/>
    <col min="11" max="13" width="13" customWidth="1"/>
    <col min="14" max="14" width="16.125" customWidth="1"/>
    <col min="15" max="15" width="11.625" bestFit="1" customWidth="1"/>
  </cols>
  <sheetData>
    <row r="2" spans="2:13" ht="22.5">
      <c r="B2" s="31" t="s">
        <v>161</v>
      </c>
      <c r="C2" s="32" t="s">
        <v>162</v>
      </c>
      <c r="D2" s="32" t="s">
        <v>109</v>
      </c>
      <c r="E2" s="33" t="s">
        <v>110</v>
      </c>
      <c r="F2" s="31" t="s">
        <v>163</v>
      </c>
      <c r="G2" s="31" t="s">
        <v>164</v>
      </c>
      <c r="H2" s="34" t="s">
        <v>165</v>
      </c>
      <c r="I2" s="31" t="s">
        <v>166</v>
      </c>
      <c r="J2" s="31" t="s">
        <v>167</v>
      </c>
      <c r="K2" s="31" t="s">
        <v>168</v>
      </c>
      <c r="L2" s="31" t="s">
        <v>169</v>
      </c>
      <c r="M2" s="31" t="s">
        <v>170</v>
      </c>
    </row>
    <row r="3" spans="2:13">
      <c r="B3">
        <f>入力シート①!D8</f>
        <v>0</v>
      </c>
      <c r="C3">
        <f>入力シート①!D9</f>
        <v>0</v>
      </c>
      <c r="D3">
        <f>入力シート①!D10</f>
        <v>0</v>
      </c>
      <c r="E3" t="str">
        <f>入力シート①!H6</f>
        <v/>
      </c>
      <c r="F3">
        <f>入力シート①!D7</f>
        <v>0</v>
      </c>
      <c r="H3" s="24">
        <f>入力シート①!D11</f>
        <v>0</v>
      </c>
      <c r="I3" s="42" t="str">
        <f>入力シート①!H17</f>
        <v/>
      </c>
      <c r="J3" s="42" t="str">
        <f>入力シート①!H19</f>
        <v/>
      </c>
      <c r="K3" t="str">
        <f>入力シート①!H22</f>
        <v/>
      </c>
      <c r="L3" t="str">
        <f>IF(入力シート①!D20=預金種別!B3,"1","2")</f>
        <v>2</v>
      </c>
      <c r="M3" s="42" t="str">
        <f>入力シート①!H21</f>
        <v/>
      </c>
    </row>
  </sheetData>
  <phoneticPr fontId="5"/>
  <pageMargins left="0.70866141732283472" right="0.70866141732283472" top="0.74803149606299213" bottom="0.74803149606299213" header="0.31496062992125984" footer="0.31496062992125984"/>
  <pageSetup paperSize="9" scale="59" fitToHeight="0" orientation="landscape"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C3"/>
  <sheetViews>
    <sheetView view="pageBreakPreview" topLeftCell="D1" zoomScale="85" zoomScaleNormal="100" zoomScaleSheetLayoutView="85" workbookViewId="0">
      <selection activeCell="F9" sqref="F9:J9"/>
    </sheetView>
  </sheetViews>
  <sheetFormatPr defaultRowHeight="13.5"/>
  <cols>
    <col min="2" max="5" width="13" customWidth="1"/>
    <col min="6" max="6" width="17.25" bestFit="1" customWidth="1"/>
    <col min="7" max="7" width="13" customWidth="1"/>
    <col min="8" max="8" width="21.375" bestFit="1" customWidth="1"/>
    <col min="9" max="9" width="13" customWidth="1"/>
    <col min="10" max="10" width="14.75" customWidth="1"/>
    <col min="11" max="13" width="13" customWidth="1"/>
    <col min="14" max="14" width="16.125" customWidth="1"/>
    <col min="15" max="15" width="11.625" bestFit="1" customWidth="1"/>
  </cols>
  <sheetData>
    <row r="2" spans="2:29" ht="33.75">
      <c r="B2" s="18" t="s">
        <v>141</v>
      </c>
      <c r="C2" s="18" t="s">
        <v>142</v>
      </c>
      <c r="D2" s="18" t="s">
        <v>143</v>
      </c>
      <c r="E2" s="15" t="s">
        <v>144</v>
      </c>
      <c r="F2" s="15" t="s">
        <v>109</v>
      </c>
      <c r="G2" s="16" t="s">
        <v>110</v>
      </c>
      <c r="H2" s="17" t="s">
        <v>13</v>
      </c>
      <c r="I2" s="17" t="s">
        <v>111</v>
      </c>
      <c r="J2" s="17" t="s">
        <v>112</v>
      </c>
      <c r="K2" s="18" t="s">
        <v>113</v>
      </c>
      <c r="L2" s="17" t="s">
        <v>114</v>
      </c>
      <c r="M2" s="17" t="s">
        <v>115</v>
      </c>
      <c r="N2" s="19" t="s">
        <v>116</v>
      </c>
      <c r="O2" s="17" t="s">
        <v>117</v>
      </c>
      <c r="P2" s="17" t="s">
        <v>118</v>
      </c>
      <c r="Q2" s="17" t="s">
        <v>119</v>
      </c>
      <c r="R2" s="27" t="s">
        <v>145</v>
      </c>
      <c r="S2" s="27" t="s">
        <v>146</v>
      </c>
      <c r="T2" s="27" t="s">
        <v>147</v>
      </c>
      <c r="U2" s="27" t="s">
        <v>148</v>
      </c>
      <c r="V2" s="28" t="s">
        <v>149</v>
      </c>
      <c r="W2" s="28" t="s">
        <v>150</v>
      </c>
      <c r="X2" s="28" t="s">
        <v>151</v>
      </c>
      <c r="Y2" s="28" t="s">
        <v>152</v>
      </c>
      <c r="Z2" s="28" t="s">
        <v>153</v>
      </c>
      <c r="AA2" s="28" t="s">
        <v>154</v>
      </c>
      <c r="AB2" s="29" t="s">
        <v>155</v>
      </c>
      <c r="AC2" s="30"/>
    </row>
    <row r="3" spans="2:29">
      <c r="E3">
        <f>入力シート①!D9</f>
        <v>0</v>
      </c>
      <c r="F3">
        <f>入力シート①!D10</f>
        <v>0</v>
      </c>
      <c r="G3" s="24" t="str">
        <f>入力シート①!H6</f>
        <v/>
      </c>
      <c r="H3">
        <f>入力シート①!D7</f>
        <v>0</v>
      </c>
      <c r="I3" s="25"/>
      <c r="J3">
        <f>入力シート①!D8</f>
        <v>0</v>
      </c>
      <c r="K3" s="24">
        <f>入力シート①!D11</f>
        <v>0</v>
      </c>
      <c r="M3" s="42" t="str">
        <f>入力シート①!H17</f>
        <v/>
      </c>
      <c r="N3" s="42" t="str">
        <f>入力シート①!H19</f>
        <v/>
      </c>
      <c r="O3" t="str">
        <f>入力シート①!H22</f>
        <v/>
      </c>
      <c r="P3" t="str">
        <f>IF(入力シート①!D20=預金種別!B3,"1","2")</f>
        <v>2</v>
      </c>
      <c r="Q3" s="42" t="str">
        <f>入力シート①!H21</f>
        <v/>
      </c>
    </row>
  </sheetData>
  <phoneticPr fontId="5"/>
  <pageMargins left="0.70866141732283472" right="0.70866141732283472" top="0.74803149606299213" bottom="0.74803149606299213" header="0.31496062992125984" footer="0.31496062992125984"/>
  <pageSetup paperSize="9" scale="61" fitToHeight="0" orientation="landscape" cellComments="asDisplayed"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90"/>
  <sheetViews>
    <sheetView workbookViewId="0">
      <selection activeCell="F9" sqref="F9:J9"/>
    </sheetView>
  </sheetViews>
  <sheetFormatPr defaultRowHeight="13.5"/>
  <cols>
    <col min="2" max="2" width="55.5" bestFit="1" customWidth="1"/>
    <col min="3" max="3" width="30.375" bestFit="1" customWidth="1"/>
    <col min="4" max="4" width="11.625" customWidth="1"/>
    <col min="5" max="5" width="23.875" customWidth="1"/>
  </cols>
  <sheetData>
    <row r="1" spans="2:5">
      <c r="B1" s="199" t="s">
        <v>177</v>
      </c>
      <c r="C1" s="199"/>
      <c r="D1" s="199"/>
      <c r="E1" s="199"/>
    </row>
    <row r="2" spans="2:5">
      <c r="B2" s="43" t="s">
        <v>178</v>
      </c>
      <c r="C2" s="43" t="s">
        <v>179</v>
      </c>
      <c r="D2" s="45" t="s">
        <v>180</v>
      </c>
      <c r="E2" s="43" t="s">
        <v>181</v>
      </c>
    </row>
    <row r="3" spans="2:5">
      <c r="B3" s="44" t="str">
        <f>[1]集計表!C3&amp;[1]集計表!E3</f>
        <v>1493000473地域密着型通所介護</v>
      </c>
      <c r="C3" s="44" t="str">
        <f>入力シート②!B5&amp;入力シート②!D5&amp;入力シート②!E5</f>
        <v/>
      </c>
      <c r="D3" s="44">
        <f>COUNTIF($B$3:$B$233,C3)</f>
        <v>0</v>
      </c>
      <c r="E3" s="43" t="str">
        <f>IF(B3=C3,"有","無")</f>
        <v>無</v>
      </c>
    </row>
    <row r="4" spans="2:5">
      <c r="B4" s="44" t="str">
        <f>[1]集計表!C4&amp;[1]集計表!E4</f>
        <v>1473003075特定施設入居者生活介護</v>
      </c>
      <c r="C4" s="44" t="str">
        <f>入力シート②!B6&amp;入力シート②!D6&amp;入力シート②!E6</f>
        <v/>
      </c>
      <c r="D4" s="44">
        <f t="shared" ref="D4:D67" si="0">COUNTIF($B$3:$B$233,C4)</f>
        <v>0</v>
      </c>
      <c r="E4" s="43" t="str">
        <f t="shared" ref="E4:E67" si="1">IF(B4=C4,"有","無")</f>
        <v>無</v>
      </c>
    </row>
    <row r="5" spans="2:5">
      <c r="B5" s="44" t="str">
        <f>[1]集計表!C5&amp;[1]集計表!E5</f>
        <v>1473003059訪問介護</v>
      </c>
      <c r="C5" s="44" t="str">
        <f>入力シート②!B7&amp;入力シート②!D7&amp;入力シート②!E7</f>
        <v/>
      </c>
      <c r="D5" s="44">
        <f t="shared" si="0"/>
        <v>0</v>
      </c>
      <c r="E5" s="43" t="str">
        <f t="shared" si="1"/>
        <v>無</v>
      </c>
    </row>
    <row r="6" spans="2:5">
      <c r="B6" s="44" t="str">
        <f>[1]集計表!C6&amp;[1]集計表!E6</f>
        <v>1473001962特定施設入居者生活介護</v>
      </c>
      <c r="C6" s="44" t="str">
        <f>入力シート②!B8&amp;入力シート②!D8&amp;入力シート②!E8</f>
        <v/>
      </c>
      <c r="D6" s="44">
        <f t="shared" si="0"/>
        <v>0</v>
      </c>
      <c r="E6" s="43" t="str">
        <f t="shared" si="1"/>
        <v>無</v>
      </c>
    </row>
    <row r="7" spans="2:5">
      <c r="B7" s="44" t="str">
        <f>[1]集計表!C7&amp;[1]集計表!E7</f>
        <v>1473003109居宅介護支援</v>
      </c>
      <c r="C7" s="44" t="str">
        <f>入力シート②!B9&amp;入力シート②!D9&amp;入力シート②!E9</f>
        <v/>
      </c>
      <c r="D7" s="44">
        <f t="shared" si="0"/>
        <v>0</v>
      </c>
      <c r="E7" s="43" t="str">
        <f t="shared" si="1"/>
        <v>無</v>
      </c>
    </row>
    <row r="8" spans="2:5">
      <c r="B8" s="44" t="str">
        <f>[1]集計表!C8&amp;[1]集計表!E8</f>
        <v>1473003091特定施設入居者生活介護</v>
      </c>
      <c r="C8" s="44" t="str">
        <f>入力シート②!B10&amp;入力シート②!D10&amp;入力シート②!E10</f>
        <v/>
      </c>
      <c r="D8" s="44">
        <f t="shared" si="0"/>
        <v>0</v>
      </c>
      <c r="E8" s="43" t="str">
        <f t="shared" si="1"/>
        <v>無</v>
      </c>
    </row>
    <row r="9" spans="2:5">
      <c r="B9" s="44" t="str">
        <f>[1]集計表!C9&amp;[1]集計表!E9</f>
        <v>1473003042通所介護</v>
      </c>
      <c r="C9" s="44" t="str">
        <f>入力シート②!B11&amp;入力シート②!D11&amp;入力シート②!E11</f>
        <v/>
      </c>
      <c r="D9" s="44">
        <f t="shared" si="0"/>
        <v>0</v>
      </c>
      <c r="E9" s="43" t="str">
        <f t="shared" si="1"/>
        <v>無</v>
      </c>
    </row>
    <row r="10" spans="2:5">
      <c r="B10" s="44" t="str">
        <f>[1]集計表!C10&amp;[1]集計表!E10</f>
        <v>1473002796特定施設入居者生活介護</v>
      </c>
      <c r="C10" s="44" t="str">
        <f>入力シート②!B12&amp;入力シート②!D12&amp;入力シート②!E12</f>
        <v/>
      </c>
      <c r="D10" s="44">
        <f t="shared" si="0"/>
        <v>0</v>
      </c>
      <c r="E10" s="43" t="str">
        <f t="shared" si="1"/>
        <v>無</v>
      </c>
    </row>
    <row r="11" spans="2:5">
      <c r="B11" s="44" t="str">
        <f>[1]集計表!C11&amp;[1]集計表!E11</f>
        <v>1473003083特定施設入居者生活介護</v>
      </c>
      <c r="C11" s="44" t="str">
        <f>入力シート②!B13&amp;入力シート②!D13&amp;入力シート②!E13</f>
        <v/>
      </c>
      <c r="D11" s="44">
        <f t="shared" si="0"/>
        <v>0</v>
      </c>
      <c r="E11" s="43" t="str">
        <f t="shared" si="1"/>
        <v>無</v>
      </c>
    </row>
    <row r="12" spans="2:5">
      <c r="B12" s="44" t="str">
        <f>[1]集計表!C12&amp;[1]集計表!E12</f>
        <v>1473003034通所介護</v>
      </c>
      <c r="C12" s="44" t="str">
        <f>入力シート②!B14&amp;入力シート②!D14&amp;入力シート②!E14</f>
        <v/>
      </c>
      <c r="D12" s="44">
        <f t="shared" si="0"/>
        <v>0</v>
      </c>
      <c r="E12" s="43" t="str">
        <f t="shared" si="1"/>
        <v>無</v>
      </c>
    </row>
    <row r="13" spans="2:5">
      <c r="B13" s="44" t="str">
        <f>[1]集計表!C13&amp;[1]集計表!E13</f>
        <v>1473000170介護老人福祉施設</v>
      </c>
      <c r="C13" s="44" t="str">
        <f>入力シート②!B15&amp;入力シート②!D15&amp;入力シート②!E15</f>
        <v/>
      </c>
      <c r="D13" s="44">
        <f t="shared" si="0"/>
        <v>0</v>
      </c>
      <c r="E13" s="43" t="str">
        <f t="shared" si="1"/>
        <v>無</v>
      </c>
    </row>
    <row r="14" spans="2:5">
      <c r="B14" s="44" t="str">
        <f>[1]集計表!C14&amp;[1]集計表!E14</f>
        <v>1473000097短期入所生活介護</v>
      </c>
      <c r="C14" s="44" t="str">
        <f>入力シート②!B16&amp;入力シート②!D16&amp;入力シート②!E16</f>
        <v/>
      </c>
      <c r="D14" s="44">
        <f t="shared" si="0"/>
        <v>0</v>
      </c>
      <c r="E14" s="43" t="str">
        <f t="shared" si="1"/>
        <v>無</v>
      </c>
    </row>
    <row r="15" spans="2:5">
      <c r="B15" s="44" t="str">
        <f>[1]集計表!C15&amp;[1]集計表!E15</f>
        <v>1473000097居宅介護支援</v>
      </c>
      <c r="C15" s="44" t="str">
        <f>入力シート②!B17&amp;入力シート②!D17&amp;入力シート②!E17</f>
        <v/>
      </c>
      <c r="D15" s="44">
        <f t="shared" si="0"/>
        <v>0</v>
      </c>
      <c r="E15" s="43" t="str">
        <f t="shared" si="1"/>
        <v>無</v>
      </c>
    </row>
    <row r="16" spans="2:5">
      <c r="B16" s="44" t="str">
        <f>[1]集計表!C16&amp;[1]集計表!E16</f>
        <v>1473000097通所介護</v>
      </c>
      <c r="C16" s="44" t="str">
        <f>入力シート②!B18&amp;入力シート②!D18&amp;入力シート②!E18</f>
        <v/>
      </c>
      <c r="D16" s="44">
        <f t="shared" si="0"/>
        <v>0</v>
      </c>
      <c r="E16" s="43" t="str">
        <f t="shared" si="1"/>
        <v>無</v>
      </c>
    </row>
    <row r="17" spans="2:5">
      <c r="B17" s="44" t="str">
        <f>[1]集計表!C17&amp;[1]集計表!E17</f>
        <v>1473000097認知症対応型通所介護</v>
      </c>
      <c r="C17" s="44" t="str">
        <f>入力シート②!B19&amp;入力シート②!D19&amp;入力シート②!E19</f>
        <v/>
      </c>
      <c r="D17" s="44">
        <f t="shared" si="0"/>
        <v>0</v>
      </c>
      <c r="E17" s="43" t="str">
        <f t="shared" si="1"/>
        <v>無</v>
      </c>
    </row>
    <row r="18" spans="2:5">
      <c r="B18" s="44" t="str">
        <f>[1]集計表!C18&amp;[1]集計表!E18</f>
        <v>1403000027介護予防支援</v>
      </c>
      <c r="C18" s="44" t="str">
        <f>入力シート②!B20&amp;入力シート②!D20&amp;入力シート②!E20</f>
        <v/>
      </c>
      <c r="D18" s="44">
        <f t="shared" si="0"/>
        <v>0</v>
      </c>
      <c r="E18" s="43" t="str">
        <f t="shared" si="1"/>
        <v>無</v>
      </c>
    </row>
    <row r="19" spans="2:5">
      <c r="B19" s="44" t="str">
        <f>[1]集計表!C19&amp;[1]集計表!E19</f>
        <v>養護老人ホーム</v>
      </c>
      <c r="C19" s="44" t="str">
        <f>入力シート②!B21&amp;入力シート②!D21&amp;入力シート②!E21</f>
        <v/>
      </c>
      <c r="D19" s="44">
        <f t="shared" si="0"/>
        <v>0</v>
      </c>
      <c r="E19" s="43" t="str">
        <f t="shared" si="1"/>
        <v>無</v>
      </c>
    </row>
    <row r="20" spans="2:5">
      <c r="B20" s="44" t="str">
        <f>[1]集計表!C20&amp;[1]集計表!E20</f>
        <v>1473003596訪問介護</v>
      </c>
      <c r="C20" s="44" t="str">
        <f>入力シート②!B22&amp;入力シート②!D22&amp;入力シート②!E22</f>
        <v/>
      </c>
      <c r="D20" s="44">
        <f t="shared" si="0"/>
        <v>0</v>
      </c>
      <c r="E20" s="43" t="str">
        <f t="shared" si="1"/>
        <v>無</v>
      </c>
    </row>
    <row r="21" spans="2:5">
      <c r="B21" s="44" t="str">
        <f>[1]集計表!C21&amp;[1]集計表!E21</f>
        <v>1473003604通所介護</v>
      </c>
      <c r="C21" s="44" t="str">
        <f>入力シート②!B23&amp;入力シート②!D23&amp;入力シート②!E23</f>
        <v/>
      </c>
      <c r="D21" s="44">
        <f t="shared" si="0"/>
        <v>0</v>
      </c>
      <c r="E21" s="43" t="str">
        <f t="shared" si="1"/>
        <v>無</v>
      </c>
    </row>
    <row r="22" spans="2:5">
      <c r="B22" s="44" t="str">
        <f>[1]集計表!C22&amp;[1]集計表!E22</f>
        <v>1473003604認知症対応型通所介護</v>
      </c>
      <c r="C22" s="44" t="str">
        <f>入力シート②!B24&amp;入力シート②!D24&amp;入力シート②!E24</f>
        <v/>
      </c>
      <c r="D22" s="44">
        <f t="shared" si="0"/>
        <v>0</v>
      </c>
      <c r="E22" s="43" t="str">
        <f t="shared" si="1"/>
        <v>無</v>
      </c>
    </row>
    <row r="23" spans="2:5">
      <c r="B23" s="44" t="str">
        <f>[1]集計表!C23&amp;[1]集計表!E23</f>
        <v>1493000051小規模多機能型居宅介護</v>
      </c>
      <c r="C23" s="44" t="str">
        <f>入力シート②!B25&amp;入力シート②!D25&amp;入力シート②!E25</f>
        <v/>
      </c>
      <c r="D23" s="44">
        <f t="shared" si="0"/>
        <v>0</v>
      </c>
      <c r="E23" s="43" t="str">
        <f t="shared" si="1"/>
        <v>無</v>
      </c>
    </row>
    <row r="24" spans="2:5">
      <c r="B24" s="44" t="str">
        <f>[1]集計表!C24&amp;[1]集計表!E24</f>
        <v>1493000358看護小規模多機能型居宅介護</v>
      </c>
      <c r="C24" s="44" t="str">
        <f>入力シート②!B26&amp;入力シート②!D26&amp;入力シート②!E26</f>
        <v/>
      </c>
      <c r="D24" s="44">
        <f t="shared" si="0"/>
        <v>0</v>
      </c>
      <c r="E24" s="43" t="str">
        <f t="shared" si="1"/>
        <v>無</v>
      </c>
    </row>
    <row r="25" spans="2:5">
      <c r="B25" s="44" t="str">
        <f>[1]集計表!C25&amp;[1]集計表!E25</f>
        <v>1403000100介護予防支援</v>
      </c>
      <c r="C25" s="44" t="str">
        <f>入力シート②!B27&amp;入力シート②!D27&amp;入力シート②!E27</f>
        <v/>
      </c>
      <c r="D25" s="44">
        <f t="shared" si="0"/>
        <v>0</v>
      </c>
      <c r="E25" s="43" t="str">
        <f t="shared" si="1"/>
        <v>無</v>
      </c>
    </row>
    <row r="26" spans="2:5">
      <c r="B26" s="44" t="str">
        <f>[1]集計表!C26&amp;[1]集計表!E26</f>
        <v>1473001780訪問介護</v>
      </c>
      <c r="C26" s="44" t="str">
        <f>入力シート②!B28&amp;入力シート②!D28&amp;入力シート②!E28</f>
        <v/>
      </c>
      <c r="D26" s="44">
        <f t="shared" si="0"/>
        <v>0</v>
      </c>
      <c r="E26" s="43" t="str">
        <f t="shared" si="1"/>
        <v>無</v>
      </c>
    </row>
    <row r="27" spans="2:5">
      <c r="B27" s="44" t="str">
        <f>[1]集計表!C27&amp;[1]集計表!E27</f>
        <v>1473000592通所介護</v>
      </c>
      <c r="C27" s="44" t="str">
        <f>入力シート②!B29&amp;入力シート②!D29&amp;入力シート②!E29</f>
        <v/>
      </c>
      <c r="D27" s="44">
        <f t="shared" si="0"/>
        <v>0</v>
      </c>
      <c r="E27" s="43" t="str">
        <f t="shared" si="1"/>
        <v>無</v>
      </c>
    </row>
    <row r="28" spans="2:5">
      <c r="B28" s="44" t="str">
        <f>[1]集計表!C28&amp;[1]集計表!E28</f>
        <v>1473000584認知症対応型共同生活介護</v>
      </c>
      <c r="C28" s="44" t="str">
        <f>入力シート②!B30&amp;入力シート②!D30&amp;入力シート②!E30</f>
        <v/>
      </c>
      <c r="D28" s="44">
        <f t="shared" si="0"/>
        <v>0</v>
      </c>
      <c r="E28" s="43" t="str">
        <f t="shared" si="1"/>
        <v>無</v>
      </c>
    </row>
    <row r="29" spans="2:5">
      <c r="B29" s="44" t="str">
        <f>[1]集計表!C29&amp;[1]集計表!E29</f>
        <v>1473000493居宅介護支援</v>
      </c>
      <c r="C29" s="44" t="str">
        <f>入力シート②!B31&amp;入力シート②!D31&amp;入力シート②!E31</f>
        <v/>
      </c>
      <c r="D29" s="44">
        <f t="shared" si="0"/>
        <v>0</v>
      </c>
      <c r="E29" s="43" t="str">
        <f t="shared" si="1"/>
        <v>無</v>
      </c>
    </row>
    <row r="30" spans="2:5">
      <c r="B30" s="44" t="str">
        <f>[1]集計表!C30&amp;[1]集計表!E30</f>
        <v>1403000050介護予防支援</v>
      </c>
      <c r="C30" s="44" t="str">
        <f>入力シート②!B32&amp;入力シート②!D32&amp;入力シート②!E32</f>
        <v/>
      </c>
      <c r="D30" s="44">
        <f t="shared" si="0"/>
        <v>0</v>
      </c>
      <c r="E30" s="43" t="str">
        <f t="shared" si="1"/>
        <v>無</v>
      </c>
    </row>
    <row r="31" spans="2:5">
      <c r="B31" s="44" t="str">
        <f>[1]集計表!C31&amp;[1]集計表!E31</f>
        <v>1473000196介護老人福祉施設</v>
      </c>
      <c r="C31" s="44" t="str">
        <f>入力シート②!B33&amp;入力シート②!D33&amp;入力シート②!E33</f>
        <v/>
      </c>
      <c r="D31" s="44">
        <f t="shared" si="0"/>
        <v>0</v>
      </c>
      <c r="E31" s="43" t="str">
        <f t="shared" si="1"/>
        <v>無</v>
      </c>
    </row>
    <row r="32" spans="2:5">
      <c r="B32" s="44" t="str">
        <f>[1]集計表!C32&amp;[1]集計表!E32</f>
        <v>1473000063短期入所生活介護</v>
      </c>
      <c r="C32" s="44" t="str">
        <f>入力シート②!B34&amp;入力シート②!D34&amp;入力シート②!E34</f>
        <v/>
      </c>
      <c r="D32" s="44">
        <f t="shared" si="0"/>
        <v>0</v>
      </c>
      <c r="E32" s="43" t="str">
        <f t="shared" si="1"/>
        <v>無</v>
      </c>
    </row>
    <row r="33" spans="2:5">
      <c r="B33" s="44" t="str">
        <f>[1]集計表!C33&amp;[1]集計表!E33</f>
        <v>1473000063訪問介護</v>
      </c>
      <c r="C33" s="44" t="str">
        <f>入力シート②!B35&amp;入力シート②!D35&amp;入力シート②!E35</f>
        <v/>
      </c>
      <c r="D33" s="44">
        <f t="shared" si="0"/>
        <v>0</v>
      </c>
      <c r="E33" s="43" t="str">
        <f t="shared" si="1"/>
        <v>無</v>
      </c>
    </row>
    <row r="34" spans="2:5">
      <c r="B34" s="44" t="str">
        <f>[1]集計表!C34&amp;[1]集計表!E34</f>
        <v>1473000063訪問入浴介護</v>
      </c>
      <c r="C34" s="44" t="str">
        <f>入力シート②!B36&amp;入力シート②!D36&amp;入力シート②!E36</f>
        <v/>
      </c>
      <c r="D34" s="44">
        <f t="shared" si="0"/>
        <v>0</v>
      </c>
      <c r="E34" s="43" t="str">
        <f t="shared" si="1"/>
        <v>無</v>
      </c>
    </row>
    <row r="35" spans="2:5">
      <c r="B35" s="44" t="str">
        <f>[1]集計表!C35&amp;[1]集計表!E35</f>
        <v>1473000063居宅介護支援</v>
      </c>
      <c r="C35" s="44" t="str">
        <f>入力シート②!B37&amp;入力シート②!D37&amp;入力シート②!E37</f>
        <v/>
      </c>
      <c r="D35" s="44">
        <f t="shared" si="0"/>
        <v>0</v>
      </c>
      <c r="E35" s="43" t="str">
        <f t="shared" si="1"/>
        <v>無</v>
      </c>
    </row>
    <row r="36" spans="2:5">
      <c r="B36" s="44" t="str">
        <f>[1]集計表!C36&amp;[1]集計表!E36</f>
        <v>1473000063通所介護</v>
      </c>
      <c r="C36" s="44" t="str">
        <f>入力シート②!B38&amp;入力シート②!D38&amp;入力シート②!E38</f>
        <v/>
      </c>
      <c r="D36" s="44">
        <f t="shared" si="0"/>
        <v>0</v>
      </c>
      <c r="E36" s="43" t="str">
        <f t="shared" si="1"/>
        <v>無</v>
      </c>
    </row>
    <row r="37" spans="2:5">
      <c r="B37" s="44" t="str">
        <f>[1]集計表!C37&amp;[1]集計表!E37</f>
        <v>1473000063認知症対応型通所介護</v>
      </c>
      <c r="C37" s="44" t="str">
        <f>入力シート②!B39&amp;入力シート②!D39&amp;入力シート②!E39</f>
        <v/>
      </c>
      <c r="D37" s="44">
        <f t="shared" si="0"/>
        <v>0</v>
      </c>
      <c r="E37" s="43" t="str">
        <f t="shared" si="1"/>
        <v>無</v>
      </c>
    </row>
    <row r="38" spans="2:5">
      <c r="B38" s="44" t="str">
        <f>[1]集計表!C38&amp;[1]集計表!E38</f>
        <v>1403000068介護予防支援</v>
      </c>
      <c r="C38" s="44" t="str">
        <f>入力シート②!B40&amp;入力シート②!D40&amp;入力シート②!E40</f>
        <v/>
      </c>
      <c r="D38" s="44">
        <f t="shared" si="0"/>
        <v>0</v>
      </c>
      <c r="E38" s="43" t="str">
        <f t="shared" si="1"/>
        <v>無</v>
      </c>
    </row>
    <row r="39" spans="2:5">
      <c r="B39" s="44" t="str">
        <f>[1]集計表!C39&amp;[1]集計表!E39</f>
        <v>140300092介護予防支援</v>
      </c>
      <c r="C39" s="44" t="str">
        <f>入力シート②!B41&amp;入力シート②!D41&amp;入力シート②!E41</f>
        <v/>
      </c>
      <c r="D39" s="44">
        <f t="shared" si="0"/>
        <v>0</v>
      </c>
      <c r="E39" s="43" t="str">
        <f t="shared" si="1"/>
        <v>無</v>
      </c>
    </row>
    <row r="40" spans="2:5">
      <c r="B40" s="44" t="str">
        <f>[1]集計表!C40&amp;[1]集計表!E40</f>
        <v xml:space="preserve">	1453080033介護老人保健施設</v>
      </c>
      <c r="C40" s="44" t="str">
        <f>入力シート②!B42&amp;入力シート②!D42&amp;入力シート②!E42</f>
        <v/>
      </c>
      <c r="D40" s="44">
        <f t="shared" si="0"/>
        <v>0</v>
      </c>
      <c r="E40" s="43" t="str">
        <f t="shared" si="1"/>
        <v>無</v>
      </c>
    </row>
    <row r="41" spans="2:5">
      <c r="B41" s="44" t="str">
        <f>[1]集計表!C41&amp;[1]集計表!E41</f>
        <v xml:space="preserve">	1453080033短期入所療養介護</v>
      </c>
      <c r="C41" s="44" t="str">
        <f>入力シート②!B43&amp;入力シート②!D43&amp;入力シート②!E43</f>
        <v/>
      </c>
      <c r="D41" s="44">
        <f t="shared" si="0"/>
        <v>0</v>
      </c>
      <c r="E41" s="43" t="str">
        <f t="shared" si="1"/>
        <v>無</v>
      </c>
    </row>
    <row r="42" spans="2:5">
      <c r="B42" s="44" t="str">
        <f>[1]集計表!C42&amp;[1]集計表!E42</f>
        <v xml:space="preserve">	1453080033通所リハビリテーション</v>
      </c>
      <c r="C42" s="44" t="str">
        <f>入力シート②!B44&amp;入力シート②!D44&amp;入力シート②!E44</f>
        <v/>
      </c>
      <c r="D42" s="44">
        <f t="shared" si="0"/>
        <v>0</v>
      </c>
      <c r="E42" s="43" t="str">
        <f t="shared" si="1"/>
        <v>無</v>
      </c>
    </row>
    <row r="43" spans="2:5">
      <c r="B43" s="44" t="str">
        <f>[1]集計表!C43&amp;[1]集計表!E43</f>
        <v>1463090347訪問看護</v>
      </c>
      <c r="C43" s="44" t="str">
        <f>入力シート②!B45&amp;入力シート②!D45&amp;入力シート②!E45</f>
        <v/>
      </c>
      <c r="D43" s="44">
        <f t="shared" si="0"/>
        <v>0</v>
      </c>
      <c r="E43" s="43" t="str">
        <f t="shared" si="1"/>
        <v>無</v>
      </c>
    </row>
    <row r="44" spans="2:5">
      <c r="B44" s="44" t="str">
        <f>[1]集計表!C44&amp;[1]集計表!E44</f>
        <v>1473003406居宅介護支援</v>
      </c>
      <c r="C44" s="44" t="str">
        <f>入力シート②!B46&amp;入力シート②!D46&amp;入力シート②!E46</f>
        <v/>
      </c>
      <c r="D44" s="44">
        <f t="shared" si="0"/>
        <v>0</v>
      </c>
      <c r="E44" s="43" t="str">
        <f t="shared" si="1"/>
        <v>無</v>
      </c>
    </row>
    <row r="45" spans="2:5">
      <c r="B45" s="44" t="str">
        <f>[1]集計表!C45&amp;[1]集計表!E45</f>
        <v>1473000634訪問介護</v>
      </c>
      <c r="C45" s="44" t="str">
        <f>入力シート②!B47&amp;入力シート②!D47&amp;入力シート②!E47</f>
        <v/>
      </c>
      <c r="D45" s="44">
        <f t="shared" si="0"/>
        <v>0</v>
      </c>
      <c r="E45" s="43" t="str">
        <f t="shared" si="1"/>
        <v>無</v>
      </c>
    </row>
    <row r="46" spans="2:5">
      <c r="B46" s="44" t="str">
        <f>[1]集計表!C46&amp;[1]集計表!E46</f>
        <v>1473003448通所介護</v>
      </c>
      <c r="C46" s="44" t="str">
        <f>入力シート②!B48&amp;入力シート②!D48&amp;入力シート②!E48</f>
        <v/>
      </c>
      <c r="D46" s="44">
        <f t="shared" si="0"/>
        <v>0</v>
      </c>
      <c r="E46" s="43" t="str">
        <f t="shared" si="1"/>
        <v>無</v>
      </c>
    </row>
    <row r="47" spans="2:5">
      <c r="B47" s="44" t="str">
        <f>[1]集計表!C47&amp;[1]集計表!E47</f>
        <v>1473000378訪問入浴介護</v>
      </c>
      <c r="C47" s="44" t="str">
        <f>入力シート②!B49&amp;入力シート②!D49&amp;入力シート②!E49</f>
        <v/>
      </c>
      <c r="D47" s="44">
        <f t="shared" si="0"/>
        <v>0</v>
      </c>
      <c r="E47" s="43" t="str">
        <f t="shared" si="1"/>
        <v>無</v>
      </c>
    </row>
    <row r="48" spans="2:5">
      <c r="B48" s="44" t="str">
        <f>[1]集計表!C48&amp;[1]集計表!E48</f>
        <v>1473000261介護老人福祉施設</v>
      </c>
      <c r="C48" s="44" t="str">
        <f>入力シート②!B50&amp;入力シート②!D50&amp;入力シート②!E50</f>
        <v/>
      </c>
      <c r="D48" s="44">
        <f t="shared" si="0"/>
        <v>0</v>
      </c>
      <c r="E48" s="43" t="str">
        <f t="shared" si="1"/>
        <v>無</v>
      </c>
    </row>
    <row r="49" spans="2:5">
      <c r="B49" s="44" t="str">
        <f>[1]集計表!C49&amp;[1]集計表!E49</f>
        <v>1473000261短期入所生活介護</v>
      </c>
      <c r="C49" s="44" t="str">
        <f>入力シート②!B51&amp;入力シート②!D51&amp;入力シート②!E51</f>
        <v/>
      </c>
      <c r="D49" s="44">
        <f t="shared" si="0"/>
        <v>0</v>
      </c>
      <c r="E49" s="43" t="str">
        <f t="shared" si="1"/>
        <v>無</v>
      </c>
    </row>
    <row r="50" spans="2:5">
      <c r="B50" s="44" t="str">
        <f>[1]集計表!C50&amp;[1]集計表!E50</f>
        <v>1473000303通所介護</v>
      </c>
      <c r="C50" s="44" t="str">
        <f>入力シート②!B52&amp;入力シート②!D52&amp;入力シート②!E52</f>
        <v/>
      </c>
      <c r="D50" s="44">
        <f t="shared" si="0"/>
        <v>0</v>
      </c>
      <c r="E50" s="43" t="str">
        <f t="shared" si="1"/>
        <v>無</v>
      </c>
    </row>
    <row r="51" spans="2:5">
      <c r="B51" s="44" t="str">
        <f>[1]集計表!C51&amp;[1]集計表!E51</f>
        <v>1473000261居宅介護支援</v>
      </c>
      <c r="C51" s="44" t="str">
        <f>入力シート②!B53&amp;入力シート②!D53&amp;入力シート②!E53</f>
        <v/>
      </c>
      <c r="D51" s="44">
        <f t="shared" si="0"/>
        <v>0</v>
      </c>
      <c r="E51" s="43" t="str">
        <f t="shared" si="1"/>
        <v>無</v>
      </c>
    </row>
    <row r="52" spans="2:5">
      <c r="B52" s="44" t="str">
        <f>[1]集計表!C52&amp;[1]集計表!E52</f>
        <v>1473002002介護老人福祉施設</v>
      </c>
      <c r="C52" s="44" t="str">
        <f>入力シート②!B54&amp;入力シート②!D54&amp;入力シート②!E54</f>
        <v/>
      </c>
      <c r="D52" s="44">
        <f t="shared" si="0"/>
        <v>0</v>
      </c>
      <c r="E52" s="43" t="str">
        <f t="shared" si="1"/>
        <v>無</v>
      </c>
    </row>
    <row r="53" spans="2:5">
      <c r="B53" s="44" t="str">
        <f>[1]集計表!C53&amp;[1]集計表!E53</f>
        <v>1473002002短期入所生活介護</v>
      </c>
      <c r="C53" s="44" t="str">
        <f>入力シート②!B55&amp;入力シート②!D55&amp;入力シート②!E55</f>
        <v/>
      </c>
      <c r="D53" s="44">
        <f t="shared" si="0"/>
        <v>0</v>
      </c>
      <c r="E53" s="43" t="str">
        <f t="shared" si="1"/>
        <v>無</v>
      </c>
    </row>
    <row r="54" spans="2:5">
      <c r="B54" s="44" t="str">
        <f>[1]集計表!C54&amp;[1]集計表!E54</f>
        <v>1403000076介護予防支援</v>
      </c>
      <c r="C54" s="44" t="str">
        <f>入力シート②!B56&amp;入力シート②!D56&amp;入力シート②!E56</f>
        <v/>
      </c>
      <c r="D54" s="44">
        <f t="shared" si="0"/>
        <v>0</v>
      </c>
      <c r="E54" s="43" t="str">
        <f t="shared" si="1"/>
        <v>無</v>
      </c>
    </row>
    <row r="55" spans="2:5">
      <c r="B55" s="44" t="str">
        <f>[1]集計表!C55&amp;[1]集計表!E55</f>
        <v>1473001939介護老人福祉施設</v>
      </c>
      <c r="C55" s="44" t="str">
        <f>入力シート②!B57&amp;入力シート②!D57&amp;入力シート②!E57</f>
        <v/>
      </c>
      <c r="D55" s="44">
        <f t="shared" si="0"/>
        <v>0</v>
      </c>
      <c r="E55" s="43" t="str">
        <f t="shared" si="1"/>
        <v>無</v>
      </c>
    </row>
    <row r="56" spans="2:5">
      <c r="B56" s="44" t="str">
        <f>[1]集計表!C56&amp;[1]集計表!E56</f>
        <v>1473001939短期入所生活介護</v>
      </c>
      <c r="C56" s="44" t="str">
        <f>入力シート②!B58&amp;入力シート②!D58&amp;入力シート②!E58</f>
        <v/>
      </c>
      <c r="D56" s="44">
        <f t="shared" si="0"/>
        <v>0</v>
      </c>
      <c r="E56" s="43" t="str">
        <f t="shared" si="1"/>
        <v>無</v>
      </c>
    </row>
    <row r="57" spans="2:5">
      <c r="B57" s="44" t="str">
        <f>[1]集計表!C57&amp;[1]集計表!E57</f>
        <v>1473003158福祉用具貸与</v>
      </c>
      <c r="C57" s="44" t="str">
        <f>入力シート②!B59&amp;入力シート②!D59&amp;入力シート②!E59</f>
        <v/>
      </c>
      <c r="D57" s="44">
        <f t="shared" si="0"/>
        <v>0</v>
      </c>
      <c r="E57" s="43" t="str">
        <f t="shared" si="1"/>
        <v>無</v>
      </c>
    </row>
    <row r="58" spans="2:5">
      <c r="B58" s="44" t="str">
        <f>[1]集計表!C58&amp;[1]集計表!E58</f>
        <v>1483000020居宅介護支援</v>
      </c>
      <c r="C58" s="44" t="str">
        <f>入力シート②!B60&amp;入力シート②!D60&amp;入力シート②!E60</f>
        <v/>
      </c>
      <c r="D58" s="44">
        <f t="shared" si="0"/>
        <v>0</v>
      </c>
      <c r="E58" s="43" t="str">
        <f t="shared" si="1"/>
        <v>無</v>
      </c>
    </row>
    <row r="59" spans="2:5">
      <c r="B59" s="44" t="str">
        <f>[1]集計表!C59&amp;[1]集計表!E59</f>
        <v>1473003117訪問介護</v>
      </c>
      <c r="C59" s="44" t="str">
        <f>入力シート②!B61&amp;入力シート②!D61&amp;入力シート②!E61</f>
        <v/>
      </c>
      <c r="D59" s="44">
        <f t="shared" si="0"/>
        <v>0</v>
      </c>
      <c r="E59" s="43" t="str">
        <f t="shared" si="1"/>
        <v>無</v>
      </c>
    </row>
    <row r="60" spans="2:5">
      <c r="B60" s="44" t="str">
        <f>[1]集計表!C60&amp;[1]集計表!E60</f>
        <v>1473003232通所介護</v>
      </c>
      <c r="C60" s="44" t="str">
        <f>入力シート②!B62&amp;入力シート②!D62&amp;入力シート②!E62</f>
        <v/>
      </c>
      <c r="D60" s="44">
        <f t="shared" si="0"/>
        <v>0</v>
      </c>
      <c r="E60" s="43" t="str">
        <f t="shared" si="1"/>
        <v>無</v>
      </c>
    </row>
    <row r="61" spans="2:5">
      <c r="B61" s="44" t="str">
        <f>[1]集計表!C61&amp;[1]集計表!E61</f>
        <v>1473002218訪問介護</v>
      </c>
      <c r="C61" s="44" t="str">
        <f>入力シート②!B63&amp;入力シート②!D63&amp;入力シート②!E63</f>
        <v/>
      </c>
      <c r="D61" s="44">
        <f t="shared" si="0"/>
        <v>0</v>
      </c>
      <c r="E61" s="43" t="str">
        <f t="shared" si="1"/>
        <v>無</v>
      </c>
    </row>
    <row r="62" spans="2:5">
      <c r="B62" s="44" t="str">
        <f>[1]集計表!C62&amp;[1]集計表!E62</f>
        <v xml:space="preserve">	1463090396訪問看護</v>
      </c>
      <c r="C62" s="44" t="str">
        <f>入力シート②!B64&amp;入力シート②!D64&amp;入力シート②!E64</f>
        <v/>
      </c>
      <c r="D62" s="44">
        <f t="shared" si="0"/>
        <v>0</v>
      </c>
      <c r="E62" s="43" t="str">
        <f t="shared" si="1"/>
        <v>無</v>
      </c>
    </row>
    <row r="63" spans="2:5">
      <c r="B63" s="44" t="str">
        <f>[1]集計表!C63&amp;[1]集計表!E63</f>
        <v>1473001335通所介護</v>
      </c>
      <c r="C63" s="44" t="str">
        <f>入力シート②!B65&amp;入力シート②!D65&amp;入力シート②!E65</f>
        <v/>
      </c>
      <c r="D63" s="44">
        <f t="shared" si="0"/>
        <v>0</v>
      </c>
      <c r="E63" s="43" t="str">
        <f t="shared" si="1"/>
        <v>無</v>
      </c>
    </row>
    <row r="64" spans="2:5">
      <c r="B64" s="44" t="str">
        <f>[1]集計表!C64&amp;[1]集計表!E64</f>
        <v>1453080041介護老人保健施設</v>
      </c>
      <c r="C64" s="44" t="str">
        <f>入力シート②!B66&amp;入力シート②!D66&amp;入力シート②!E66</f>
        <v/>
      </c>
      <c r="D64" s="44">
        <f t="shared" si="0"/>
        <v>0</v>
      </c>
      <c r="E64" s="43" t="str">
        <f t="shared" si="1"/>
        <v>無</v>
      </c>
    </row>
    <row r="65" spans="2:5">
      <c r="B65" s="44" t="str">
        <f>[1]集計表!C65&amp;[1]集計表!E65</f>
        <v>1453080041通所リハビリテーション</v>
      </c>
      <c r="C65" s="44" t="str">
        <f>入力シート②!B67&amp;入力シート②!D67&amp;入力シート②!E67</f>
        <v/>
      </c>
      <c r="D65" s="44">
        <f t="shared" si="0"/>
        <v>0</v>
      </c>
      <c r="E65" s="43" t="str">
        <f t="shared" si="1"/>
        <v>無</v>
      </c>
    </row>
    <row r="66" spans="2:5">
      <c r="B66" s="44" t="str">
        <f>[1]集計表!C66&amp;[1]集計表!E66</f>
        <v>1473002259居宅介護支援</v>
      </c>
      <c r="C66" s="44" t="str">
        <f>入力シート②!B68&amp;入力シート②!D68&amp;入力シート②!E68</f>
        <v/>
      </c>
      <c r="D66" s="44">
        <f t="shared" si="0"/>
        <v>0</v>
      </c>
      <c r="E66" s="43" t="str">
        <f t="shared" si="1"/>
        <v>無</v>
      </c>
    </row>
    <row r="67" spans="2:5">
      <c r="B67" s="44" t="str">
        <f>[1]集計表!C67&amp;[1]集計表!E67</f>
        <v>1473000188介護老人福祉施設</v>
      </c>
      <c r="C67" s="44" t="str">
        <f>入力シート②!B69&amp;入力シート②!D69&amp;入力シート②!E69</f>
        <v/>
      </c>
      <c r="D67" s="44">
        <f t="shared" si="0"/>
        <v>0</v>
      </c>
      <c r="E67" s="43" t="str">
        <f t="shared" si="1"/>
        <v>無</v>
      </c>
    </row>
    <row r="68" spans="2:5">
      <c r="B68" s="44" t="str">
        <f>[1]集計表!C68&amp;[1]集計表!E68</f>
        <v>1473000188短期入所生活介護</v>
      </c>
      <c r="C68" s="44" t="str">
        <f>入力シート②!B70&amp;入力シート②!D70&amp;入力シート②!E70</f>
        <v/>
      </c>
      <c r="D68" s="44">
        <f t="shared" ref="D68:D131" si="2">COUNTIF($B$3:$B$233,C68)</f>
        <v>0</v>
      </c>
      <c r="E68" s="43" t="str">
        <f t="shared" ref="E68:E131" si="3">IF(B68=C68,"有","無")</f>
        <v>無</v>
      </c>
    </row>
    <row r="69" spans="2:5">
      <c r="B69" s="44" t="str">
        <f>[1]集計表!C69&amp;[1]集計表!E69</f>
        <v>1473000212通所介護</v>
      </c>
      <c r="C69" s="44" t="str">
        <f>入力シート②!B71&amp;入力シート②!D71&amp;入力シート②!E71</f>
        <v/>
      </c>
      <c r="D69" s="44">
        <f t="shared" si="2"/>
        <v>0</v>
      </c>
      <c r="E69" s="43" t="str">
        <f t="shared" si="3"/>
        <v>無</v>
      </c>
    </row>
    <row r="70" spans="2:5">
      <c r="B70" s="44" t="str">
        <f>[1]集計表!C70&amp;[1]集計表!E70</f>
        <v>1473000550認知症対応型通所介護</v>
      </c>
      <c r="C70" s="44" t="str">
        <f>入力シート②!B72&amp;入力シート②!D72&amp;入力シート②!E72</f>
        <v/>
      </c>
      <c r="D70" s="44">
        <f t="shared" si="2"/>
        <v>0</v>
      </c>
      <c r="E70" s="43" t="str">
        <f t="shared" si="3"/>
        <v>無</v>
      </c>
    </row>
    <row r="71" spans="2:5">
      <c r="B71" s="44" t="str">
        <f>[1]集計表!C71&amp;[1]集計表!E71</f>
        <v>1473000865認知症対応型共同生活介護</v>
      </c>
      <c r="C71" s="44" t="str">
        <f>入力シート②!B73&amp;入力シート②!D73&amp;入力シート②!E73</f>
        <v/>
      </c>
      <c r="D71" s="44">
        <f t="shared" si="2"/>
        <v>0</v>
      </c>
      <c r="E71" s="43" t="str">
        <f t="shared" si="3"/>
        <v>無</v>
      </c>
    </row>
    <row r="72" spans="2:5">
      <c r="B72" s="44" t="str">
        <f>[1]集計表!C72&amp;[1]集計表!E72</f>
        <v>1473001111通所介護</v>
      </c>
      <c r="C72" s="44" t="str">
        <f>入力シート②!B74&amp;入力シート②!D74&amp;入力シート②!E74</f>
        <v/>
      </c>
      <c r="D72" s="44">
        <f t="shared" si="2"/>
        <v>0</v>
      </c>
      <c r="E72" s="43" t="str">
        <f t="shared" si="3"/>
        <v>無</v>
      </c>
    </row>
    <row r="73" spans="2:5">
      <c r="B73" s="44" t="str">
        <f>[1]集計表!C73&amp;[1]集計表!E73</f>
        <v>1473001731短期入所生活介護</v>
      </c>
      <c r="C73" s="44" t="str">
        <f>入力シート②!B75&amp;入力シート②!D75&amp;入力シート②!E75</f>
        <v/>
      </c>
      <c r="D73" s="44">
        <f t="shared" si="2"/>
        <v>0</v>
      </c>
      <c r="E73" s="43" t="str">
        <f t="shared" si="3"/>
        <v>無</v>
      </c>
    </row>
    <row r="74" spans="2:5">
      <c r="B74" s="44" t="str">
        <f>[1]集計表!C74&amp;[1]集計表!E74</f>
        <v>1493000150地域密着型介護老人福祉施設入所者生活介護</v>
      </c>
      <c r="C74" s="44" t="str">
        <f>入力シート②!B76&amp;入力シート②!D76&amp;入力シート②!E76</f>
        <v/>
      </c>
      <c r="D74" s="44">
        <f t="shared" si="2"/>
        <v>0</v>
      </c>
      <c r="E74" s="43" t="str">
        <f t="shared" si="3"/>
        <v>無</v>
      </c>
    </row>
    <row r="75" spans="2:5">
      <c r="B75" s="44" t="str">
        <f>[1]集計表!C75&amp;[1]集計表!E75</f>
        <v>1473000089居宅介護支援</v>
      </c>
      <c r="C75" s="44" t="str">
        <f>入力シート②!B77&amp;入力シート②!D77&amp;入力シート②!E77</f>
        <v/>
      </c>
      <c r="D75" s="44">
        <f t="shared" si="2"/>
        <v>0</v>
      </c>
      <c r="E75" s="43" t="str">
        <f t="shared" si="3"/>
        <v>無</v>
      </c>
    </row>
    <row r="76" spans="2:5">
      <c r="B76" s="44" t="str">
        <f>[1]集計表!C76&amp;[1]集計表!E76</f>
        <v>1403000019介護予防支援</v>
      </c>
      <c r="C76" s="44" t="str">
        <f>入力シート②!B78&amp;入力シート②!D78&amp;入力シート②!E78</f>
        <v/>
      </c>
      <c r="D76" s="44">
        <f t="shared" si="2"/>
        <v>0</v>
      </c>
      <c r="E76" s="43" t="str">
        <f t="shared" si="3"/>
        <v>無</v>
      </c>
    </row>
    <row r="77" spans="2:5">
      <c r="B77" s="44" t="str">
        <f>[1]集計表!C77&amp;[1]集計表!E77</f>
        <v>1463090099訪問看護</v>
      </c>
      <c r="C77" s="44" t="str">
        <f>入力シート②!B79&amp;入力シート②!D79&amp;入力シート②!E79</f>
        <v/>
      </c>
      <c r="D77" s="44">
        <f t="shared" si="2"/>
        <v>0</v>
      </c>
      <c r="E77" s="43" t="str">
        <f t="shared" si="3"/>
        <v>無</v>
      </c>
    </row>
    <row r="78" spans="2:5">
      <c r="B78" s="44" t="str">
        <f>[1]集計表!C78&amp;[1]集計表!E78</f>
        <v>1473001376居宅介護支援</v>
      </c>
      <c r="C78" s="44" t="str">
        <f>入力シート②!B80&amp;入力シート②!D80&amp;入力シート②!E80</f>
        <v/>
      </c>
      <c r="D78" s="44">
        <f t="shared" si="2"/>
        <v>0</v>
      </c>
      <c r="E78" s="43" t="str">
        <f t="shared" si="3"/>
        <v>無</v>
      </c>
    </row>
    <row r="79" spans="2:5">
      <c r="B79" s="44" t="str">
        <f>[1]集計表!C79&amp;[1]集計表!E79</f>
        <v>1413010303通所リハビリテーション</v>
      </c>
      <c r="C79" s="44" t="str">
        <f>入力シート②!B81&amp;入力シート②!D81&amp;入力シート②!E81</f>
        <v/>
      </c>
      <c r="D79" s="44">
        <f t="shared" si="2"/>
        <v>0</v>
      </c>
      <c r="E79" s="43" t="str">
        <f t="shared" si="3"/>
        <v>無</v>
      </c>
    </row>
    <row r="80" spans="2:5">
      <c r="B80" s="44" t="str">
        <f>[1]集計表!C80&amp;[1]集計表!E80</f>
        <v>1493000556地域密着型通所介護</v>
      </c>
      <c r="C80" s="44" t="str">
        <f>入力シート②!B82&amp;入力シート②!D82&amp;入力シート②!E82</f>
        <v/>
      </c>
      <c r="D80" s="44">
        <f t="shared" si="2"/>
        <v>0</v>
      </c>
      <c r="E80" s="43" t="str">
        <f t="shared" si="3"/>
        <v>無</v>
      </c>
    </row>
    <row r="81" spans="2:5">
      <c r="B81" s="44" t="str">
        <f>[1]集計表!C81&amp;[1]集計表!E81</f>
        <v>1473002804通所介護</v>
      </c>
      <c r="C81" s="44"/>
      <c r="D81" s="44">
        <f t="shared" si="2"/>
        <v>0</v>
      </c>
      <c r="E81" s="43" t="str">
        <f t="shared" si="3"/>
        <v>無</v>
      </c>
    </row>
    <row r="82" spans="2:5">
      <c r="B82" s="44" t="str">
        <f>[1]集計表!C82&amp;[1]集計表!E82</f>
        <v>1472002770訪問介護</v>
      </c>
      <c r="C82" s="44"/>
      <c r="D82" s="44">
        <f t="shared" si="2"/>
        <v>0</v>
      </c>
      <c r="E82" s="43" t="str">
        <f t="shared" si="3"/>
        <v>無</v>
      </c>
    </row>
    <row r="83" spans="2:5">
      <c r="B83" s="44" t="str">
        <f>[1]集計表!C83&amp;[1]集計表!E83</f>
        <v>1473002812短期入所生活介護</v>
      </c>
      <c r="C83" s="44"/>
      <c r="D83" s="44">
        <f t="shared" si="2"/>
        <v>0</v>
      </c>
      <c r="E83" s="43" t="str">
        <f t="shared" si="3"/>
        <v>無</v>
      </c>
    </row>
    <row r="84" spans="2:5">
      <c r="B84" s="44" t="str">
        <f>[1]集計表!C84&amp;[1]集計表!E84</f>
        <v>1473002176通所介護</v>
      </c>
      <c r="C84" s="44"/>
      <c r="D84" s="44">
        <f t="shared" si="2"/>
        <v>0</v>
      </c>
      <c r="E84" s="43" t="str">
        <f t="shared" si="3"/>
        <v>無</v>
      </c>
    </row>
    <row r="85" spans="2:5">
      <c r="B85" s="44" t="str">
        <f>[1]集計表!C85&amp;[1]集計表!E85</f>
        <v>1473002721居宅介護支援</v>
      </c>
      <c r="C85" s="44"/>
      <c r="D85" s="44">
        <f t="shared" si="2"/>
        <v>0</v>
      </c>
      <c r="E85" s="43" t="str">
        <f t="shared" si="3"/>
        <v>無</v>
      </c>
    </row>
    <row r="86" spans="2:5">
      <c r="B86" s="44" t="str">
        <f>[1]集計表!C86&amp;[1]集計表!E86</f>
        <v>1473002986訪問介護</v>
      </c>
      <c r="C86" s="44"/>
      <c r="D86" s="44">
        <f t="shared" si="2"/>
        <v>0</v>
      </c>
      <c r="E86" s="43" t="str">
        <f t="shared" si="3"/>
        <v>無</v>
      </c>
    </row>
    <row r="87" spans="2:5">
      <c r="B87" s="44" t="str">
        <f>[1]集計表!C87&amp;[1]集計表!E87</f>
        <v>1473003224訪問介護</v>
      </c>
      <c r="C87" s="44"/>
      <c r="D87" s="44">
        <f t="shared" si="2"/>
        <v>0</v>
      </c>
      <c r="E87" s="43" t="str">
        <f t="shared" si="3"/>
        <v>無</v>
      </c>
    </row>
    <row r="88" spans="2:5">
      <c r="B88" s="44" t="str">
        <f>[1]集計表!C88&amp;[1]集計表!E88</f>
        <v>1463090412訪問看護</v>
      </c>
      <c r="C88" s="44"/>
      <c r="D88" s="44">
        <f t="shared" si="2"/>
        <v>0</v>
      </c>
      <c r="E88" s="43" t="str">
        <f t="shared" si="3"/>
        <v>無</v>
      </c>
    </row>
    <row r="89" spans="2:5">
      <c r="B89" s="44" t="str">
        <f>[1]集計表!C89&amp;[1]集計表!E89</f>
        <v>1493000408認知症対応型共同生活介護</v>
      </c>
      <c r="C89" s="44"/>
      <c r="D89" s="44">
        <f t="shared" si="2"/>
        <v>0</v>
      </c>
      <c r="E89" s="43" t="str">
        <f t="shared" si="3"/>
        <v>無</v>
      </c>
    </row>
    <row r="90" spans="2:5">
      <c r="B90" s="44" t="str">
        <f>[1]集計表!C90&amp;[1]集計表!E90</f>
        <v>1493000390小規模多機能型居宅介護</v>
      </c>
      <c r="C90" s="44"/>
      <c r="D90" s="44">
        <f t="shared" si="2"/>
        <v>0</v>
      </c>
      <c r="E90" s="43" t="str">
        <f t="shared" si="3"/>
        <v>無</v>
      </c>
    </row>
    <row r="91" spans="2:5">
      <c r="B91" s="44" t="str">
        <f>[1]集計表!C91&amp;[1]集計表!E91</f>
        <v>1473002119訪問介護</v>
      </c>
      <c r="C91" s="44"/>
      <c r="D91" s="44">
        <f t="shared" si="2"/>
        <v>0</v>
      </c>
      <c r="E91" s="43" t="str">
        <f t="shared" si="3"/>
        <v>無</v>
      </c>
    </row>
    <row r="92" spans="2:5">
      <c r="B92" s="44" t="str">
        <f>[1]集計表!C92&amp;[1]集計表!E92</f>
        <v>149300416地域密着型通所介護</v>
      </c>
      <c r="C92" s="44"/>
      <c r="D92" s="44">
        <f t="shared" si="2"/>
        <v>0</v>
      </c>
      <c r="E92" s="43" t="str">
        <f t="shared" si="3"/>
        <v>無</v>
      </c>
    </row>
    <row r="93" spans="2:5">
      <c r="B93" s="44" t="str">
        <f>[1]集計表!C93&amp;[1]集計表!E93</f>
        <v>1473001046介護老人福祉施設</v>
      </c>
      <c r="C93" s="44"/>
      <c r="D93" s="44">
        <f t="shared" si="2"/>
        <v>0</v>
      </c>
      <c r="E93" s="43" t="str">
        <f t="shared" si="3"/>
        <v>無</v>
      </c>
    </row>
    <row r="94" spans="2:5">
      <c r="B94" s="44" t="str">
        <f>[1]集計表!C94&amp;[1]集計表!E94</f>
        <v>1473001046短期入所生活介護</v>
      </c>
      <c r="C94" s="44"/>
      <c r="D94" s="44">
        <f t="shared" si="2"/>
        <v>0</v>
      </c>
      <c r="E94" s="43" t="str">
        <f t="shared" si="3"/>
        <v>無</v>
      </c>
    </row>
    <row r="95" spans="2:5">
      <c r="B95" s="44" t="str">
        <f>[1]集計表!C95&amp;[1]集計表!E95</f>
        <v>1473001046通所介護</v>
      </c>
      <c r="C95" s="44"/>
      <c r="D95" s="44">
        <f t="shared" si="2"/>
        <v>0</v>
      </c>
      <c r="E95" s="43" t="str">
        <f t="shared" si="3"/>
        <v>無</v>
      </c>
    </row>
    <row r="96" spans="2:5">
      <c r="B96" s="44" t="str">
        <f>[1]集計表!C96&amp;[1]集計表!E96</f>
        <v>1493000101認知症対応型共同生活介護</v>
      </c>
      <c r="C96" s="44"/>
      <c r="D96" s="44">
        <f t="shared" si="2"/>
        <v>0</v>
      </c>
      <c r="E96" s="43" t="str">
        <f t="shared" si="3"/>
        <v>無</v>
      </c>
    </row>
    <row r="97" spans="2:5">
      <c r="B97" s="44" t="str">
        <f>[1]集計表!C97&amp;[1]集計表!E97</f>
        <v>1473003463居宅介護支援</v>
      </c>
      <c r="C97" s="44"/>
      <c r="D97" s="44">
        <f t="shared" si="2"/>
        <v>0</v>
      </c>
      <c r="E97" s="43" t="str">
        <f t="shared" si="3"/>
        <v>無</v>
      </c>
    </row>
    <row r="98" spans="2:5">
      <c r="B98" s="44" t="str">
        <f>[1]集計表!C98&amp;[1]集計表!E98</f>
        <v>1493000101介護予防支援</v>
      </c>
      <c r="C98" s="44"/>
      <c r="D98" s="44">
        <f t="shared" si="2"/>
        <v>0</v>
      </c>
      <c r="E98" s="43" t="str">
        <f t="shared" si="3"/>
        <v>無</v>
      </c>
    </row>
    <row r="99" spans="2:5">
      <c r="B99" s="44" t="str">
        <f>[1]集計表!C99&amp;[1]集計表!E99</f>
        <v>1493000085認知症対応型共同生活介護</v>
      </c>
      <c r="C99" s="44"/>
      <c r="D99" s="44">
        <f t="shared" si="2"/>
        <v>0</v>
      </c>
      <c r="E99" s="43" t="str">
        <f t="shared" si="3"/>
        <v>無</v>
      </c>
    </row>
    <row r="100" spans="2:5">
      <c r="B100" s="44" t="str">
        <f>[1]集計表!C100&amp;[1]集計表!E100</f>
        <v>1493000093小規模多機能型居宅介護</v>
      </c>
      <c r="C100" s="44"/>
      <c r="D100" s="44">
        <f t="shared" si="2"/>
        <v>0</v>
      </c>
      <c r="E100" s="43" t="str">
        <f t="shared" si="3"/>
        <v>無</v>
      </c>
    </row>
    <row r="101" spans="2:5">
      <c r="B101" s="44" t="str">
        <f>[1]集計表!C101&amp;[1]集計表!E101</f>
        <v>1493000143認知症対応型共同生活介護</v>
      </c>
      <c r="C101" s="44"/>
      <c r="D101" s="44">
        <f t="shared" si="2"/>
        <v>0</v>
      </c>
      <c r="E101" s="43" t="str">
        <f t="shared" si="3"/>
        <v>無</v>
      </c>
    </row>
    <row r="102" spans="2:5">
      <c r="B102" s="44" t="str">
        <f>[1]集計表!C102&amp;[1]集計表!E102</f>
        <v>1493000143小規模多機能型居宅介護</v>
      </c>
      <c r="C102" s="44"/>
      <c r="D102" s="44">
        <f t="shared" si="2"/>
        <v>0</v>
      </c>
      <c r="E102" s="43" t="str">
        <f t="shared" si="3"/>
        <v>無</v>
      </c>
    </row>
    <row r="103" spans="2:5">
      <c r="B103" s="44" t="str">
        <f>[1]集計表!C103&amp;[1]集計表!E103</f>
        <v>1493000341認知症対応型共同生活介護</v>
      </c>
      <c r="C103" s="44"/>
      <c r="D103" s="44">
        <f t="shared" si="2"/>
        <v>0</v>
      </c>
      <c r="E103" s="43" t="str">
        <f t="shared" si="3"/>
        <v>無</v>
      </c>
    </row>
    <row r="104" spans="2:5">
      <c r="B104" s="44" t="str">
        <f>[1]集計表!C104&amp;[1]集計表!E104</f>
        <v>1473002747通所介護</v>
      </c>
      <c r="C104" s="44"/>
      <c r="D104" s="44">
        <f t="shared" si="2"/>
        <v>0</v>
      </c>
      <c r="E104" s="43" t="str">
        <f t="shared" si="3"/>
        <v>無</v>
      </c>
    </row>
    <row r="105" spans="2:5">
      <c r="B105" s="44" t="str">
        <f>[1]集計表!C105&amp;[1]集計表!E105</f>
        <v>1473003240通所介護</v>
      </c>
      <c r="C105" s="44"/>
      <c r="D105" s="44">
        <f t="shared" si="2"/>
        <v>0</v>
      </c>
      <c r="E105" s="43" t="str">
        <f t="shared" si="3"/>
        <v>無</v>
      </c>
    </row>
    <row r="106" spans="2:5">
      <c r="B106" s="44" t="str">
        <f>[1]集計表!C106&amp;[1]集計表!E106</f>
        <v>1473003422訪問介護</v>
      </c>
      <c r="C106" s="44"/>
      <c r="D106" s="44">
        <f t="shared" si="2"/>
        <v>0</v>
      </c>
      <c r="E106" s="43" t="str">
        <f t="shared" si="3"/>
        <v>無</v>
      </c>
    </row>
    <row r="107" spans="2:5">
      <c r="B107" s="44" t="str">
        <f>[1]集計表!C107&amp;[1]集計表!E107</f>
        <v>1473003414居宅介護支援</v>
      </c>
      <c r="C107" s="44"/>
      <c r="D107" s="44">
        <f t="shared" si="2"/>
        <v>0</v>
      </c>
      <c r="E107" s="43" t="str">
        <f t="shared" si="3"/>
        <v>無</v>
      </c>
    </row>
    <row r="108" spans="2:5">
      <c r="B108" s="44" t="str">
        <f>[1]集計表!C108&amp;[1]集計表!E108</f>
        <v>1473002499訪問入浴介護</v>
      </c>
      <c r="C108" s="44"/>
      <c r="D108" s="44">
        <f t="shared" si="2"/>
        <v>0</v>
      </c>
      <c r="E108" s="43" t="str">
        <f t="shared" si="3"/>
        <v>無</v>
      </c>
    </row>
    <row r="109" spans="2:5">
      <c r="B109" s="44" t="str">
        <f>[1]集計表!C109&amp;[1]集計表!E109</f>
        <v>14930000507小規模多機能型居宅介護</v>
      </c>
      <c r="C109" s="44"/>
      <c r="D109" s="44">
        <f t="shared" si="2"/>
        <v>0</v>
      </c>
      <c r="E109" s="43" t="str">
        <f t="shared" si="3"/>
        <v>無</v>
      </c>
    </row>
    <row r="110" spans="2:5">
      <c r="B110" s="44" t="str">
        <f>[1]集計表!C110&amp;[1]集計表!E110</f>
        <v>14930000515認知症対応型共同生活介護</v>
      </c>
      <c r="C110" s="44"/>
      <c r="D110" s="44">
        <f t="shared" si="2"/>
        <v>0</v>
      </c>
      <c r="E110" s="43" t="str">
        <f t="shared" si="3"/>
        <v>無</v>
      </c>
    </row>
    <row r="111" spans="2:5">
      <c r="B111" s="44" t="str">
        <f>[1]集計表!C111&amp;[1]集計表!E111</f>
        <v>1473001251福祉用具貸与</v>
      </c>
      <c r="C111" s="44"/>
      <c r="D111" s="44">
        <f t="shared" si="2"/>
        <v>0</v>
      </c>
      <c r="E111" s="43" t="str">
        <f t="shared" si="3"/>
        <v>無</v>
      </c>
    </row>
    <row r="112" spans="2:5">
      <c r="B112" s="44" t="str">
        <f>[1]集計表!C112&amp;[1]集計表!E112</f>
        <v>1463090248訪問看護</v>
      </c>
      <c r="C112" s="44"/>
      <c r="D112" s="44">
        <f t="shared" si="2"/>
        <v>0</v>
      </c>
      <c r="E112" s="43" t="str">
        <f t="shared" si="3"/>
        <v>無</v>
      </c>
    </row>
    <row r="113" spans="2:5">
      <c r="B113" s="44" t="str">
        <f>[1]集計表!C113&amp;[1]集計表!E113</f>
        <v>1473003216居宅介護支援</v>
      </c>
      <c r="C113" s="44"/>
      <c r="D113" s="44">
        <f t="shared" si="2"/>
        <v>0</v>
      </c>
      <c r="E113" s="43" t="str">
        <f t="shared" si="3"/>
        <v>無</v>
      </c>
    </row>
    <row r="114" spans="2:5">
      <c r="B114" s="44" t="str">
        <f>[1]集計表!C114&amp;[1]集計表!E114</f>
        <v>1473002606訪問介護</v>
      </c>
      <c r="C114" s="44"/>
      <c r="D114" s="44">
        <f t="shared" si="2"/>
        <v>0</v>
      </c>
      <c r="E114" s="43" t="str">
        <f t="shared" si="3"/>
        <v>無</v>
      </c>
    </row>
    <row r="115" spans="2:5">
      <c r="B115" s="44" t="str">
        <f>[1]集計表!C115&amp;[1]集計表!E115</f>
        <v>1473002424地域密着型通所介護</v>
      </c>
      <c r="C115" s="44"/>
      <c r="D115" s="44">
        <f t="shared" si="2"/>
        <v>0</v>
      </c>
      <c r="E115" s="43" t="str">
        <f t="shared" si="3"/>
        <v>無</v>
      </c>
    </row>
    <row r="116" spans="2:5">
      <c r="B116" s="44" t="str">
        <f>[1]集計表!C116&amp;[1]集計表!E116</f>
        <v>1473002853訪問介護</v>
      </c>
      <c r="C116" s="44"/>
      <c r="D116" s="44">
        <f t="shared" si="2"/>
        <v>0</v>
      </c>
      <c r="E116" s="43" t="str">
        <f t="shared" si="3"/>
        <v>無</v>
      </c>
    </row>
    <row r="117" spans="2:5">
      <c r="B117" s="44" t="str">
        <f>[1]集計表!C117&amp;[1]集計表!E117</f>
        <v>1473000881認知症対応型共同生活介護</v>
      </c>
      <c r="C117" s="44"/>
      <c r="D117" s="44">
        <f t="shared" si="2"/>
        <v>0</v>
      </c>
      <c r="E117" s="43" t="str">
        <f t="shared" si="3"/>
        <v>無</v>
      </c>
    </row>
    <row r="118" spans="2:5">
      <c r="B118" s="44" t="str">
        <f>[1]集計表!C118&amp;[1]集計表!E118</f>
        <v>1473000014介護老人福祉施設</v>
      </c>
      <c r="C118" s="44"/>
      <c r="D118" s="44">
        <f t="shared" si="2"/>
        <v>0</v>
      </c>
      <c r="E118" s="43" t="str">
        <f t="shared" si="3"/>
        <v>無</v>
      </c>
    </row>
    <row r="119" spans="2:5">
      <c r="B119" s="44" t="str">
        <f>[1]集計表!C119&amp;[1]集計表!E119</f>
        <v>1473000014短期入所生活介護</v>
      </c>
      <c r="C119" s="44"/>
      <c r="D119" s="44">
        <f t="shared" si="2"/>
        <v>0</v>
      </c>
      <c r="E119" s="43" t="str">
        <f t="shared" si="3"/>
        <v>無</v>
      </c>
    </row>
    <row r="120" spans="2:5">
      <c r="B120" s="44" t="str">
        <f>[1]集計表!C120&amp;[1]集計表!E120</f>
        <v>1473000014通所介護</v>
      </c>
      <c r="C120" s="44"/>
      <c r="D120" s="44">
        <f t="shared" si="2"/>
        <v>0</v>
      </c>
      <c r="E120" s="43" t="str">
        <f t="shared" si="3"/>
        <v>無</v>
      </c>
    </row>
    <row r="121" spans="2:5">
      <c r="B121" s="44" t="str">
        <f>[1]集計表!C121&amp;[1]集計表!E121</f>
        <v>1473000014居宅介護支援</v>
      </c>
      <c r="C121" s="44"/>
      <c r="D121" s="44">
        <f t="shared" si="2"/>
        <v>0</v>
      </c>
      <c r="E121" s="43" t="str">
        <f t="shared" si="3"/>
        <v>無</v>
      </c>
    </row>
    <row r="122" spans="2:5">
      <c r="B122" s="44" t="str">
        <f>[1]集計表!C122&amp;[1]集計表!E122</f>
        <v>1473000014介護予防支援</v>
      </c>
      <c r="C122" s="44"/>
      <c r="D122" s="44">
        <f t="shared" si="2"/>
        <v>0</v>
      </c>
      <c r="E122" s="43" t="str">
        <f t="shared" si="3"/>
        <v>無</v>
      </c>
    </row>
    <row r="123" spans="2:5">
      <c r="B123" s="44" t="str">
        <f>[1]集計表!C123&amp;[1]集計表!E123</f>
        <v>軽費老人ホーム</v>
      </c>
      <c r="C123" s="44"/>
      <c r="D123" s="44">
        <f t="shared" si="2"/>
        <v>0</v>
      </c>
      <c r="E123" s="43" t="str">
        <f t="shared" si="3"/>
        <v>無</v>
      </c>
    </row>
    <row r="124" spans="2:5">
      <c r="B124" s="44" t="str">
        <f>[1]集計表!C124&amp;[1]集計表!E124</f>
        <v>1473002432通所介護</v>
      </c>
      <c r="C124" s="44"/>
      <c r="D124" s="44">
        <f t="shared" si="2"/>
        <v>0</v>
      </c>
      <c r="E124" s="43" t="str">
        <f t="shared" si="3"/>
        <v>無</v>
      </c>
    </row>
    <row r="125" spans="2:5">
      <c r="B125" s="44" t="str">
        <f>[1]集計表!C125&amp;[1]集計表!E125</f>
        <v>1473002481通所介護</v>
      </c>
      <c r="C125" s="44"/>
      <c r="D125" s="44">
        <f t="shared" si="2"/>
        <v>0</v>
      </c>
      <c r="E125" s="43" t="str">
        <f t="shared" si="3"/>
        <v>無</v>
      </c>
    </row>
    <row r="126" spans="2:5">
      <c r="B126" s="44" t="str">
        <f>[1]集計表!C126&amp;[1]集計表!E126</f>
        <v>1473003711通所介護</v>
      </c>
      <c r="C126" s="44"/>
      <c r="D126" s="44">
        <f t="shared" si="2"/>
        <v>0</v>
      </c>
      <c r="E126" s="43" t="str">
        <f t="shared" si="3"/>
        <v>無</v>
      </c>
    </row>
    <row r="127" spans="2:5">
      <c r="B127" s="44" t="str">
        <f>[1]集計表!C127&amp;[1]集計表!E127</f>
        <v>1453080025介護老人保健施設</v>
      </c>
      <c r="C127" s="44"/>
      <c r="D127" s="44">
        <f t="shared" si="2"/>
        <v>0</v>
      </c>
      <c r="E127" s="43" t="str">
        <f t="shared" si="3"/>
        <v>無</v>
      </c>
    </row>
    <row r="128" spans="2:5">
      <c r="B128" s="44" t="str">
        <f>[1]集計表!C128&amp;[1]集計表!E128</f>
        <v>1453080025通所リハビリテーション</v>
      </c>
      <c r="C128" s="44"/>
      <c r="D128" s="44">
        <f t="shared" si="2"/>
        <v>0</v>
      </c>
      <c r="E128" s="43" t="str">
        <f t="shared" si="3"/>
        <v>無</v>
      </c>
    </row>
    <row r="129" spans="2:5">
      <c r="B129" s="44" t="str">
        <f>[1]集計表!C129&amp;[1]集計表!E129</f>
        <v>1453080025居宅介護支援</v>
      </c>
      <c r="C129" s="44"/>
      <c r="D129" s="44">
        <f t="shared" si="2"/>
        <v>0</v>
      </c>
      <c r="E129" s="43" t="str">
        <f t="shared" si="3"/>
        <v>無</v>
      </c>
    </row>
    <row r="130" spans="2:5">
      <c r="B130" s="44" t="str">
        <f>[1]集計表!C130&amp;[1]集計表!E130</f>
        <v>1463090255訪問看護</v>
      </c>
      <c r="C130" s="44"/>
      <c r="D130" s="44">
        <f t="shared" si="2"/>
        <v>0</v>
      </c>
      <c r="E130" s="43" t="str">
        <f t="shared" si="3"/>
        <v>無</v>
      </c>
    </row>
    <row r="131" spans="2:5">
      <c r="B131" s="44" t="str">
        <f>[1]集計表!C131&amp;[1]集計表!E131</f>
        <v>1473003182介護老人福祉施設</v>
      </c>
      <c r="C131" s="44"/>
      <c r="D131" s="44">
        <f t="shared" si="2"/>
        <v>0</v>
      </c>
      <c r="E131" s="43" t="str">
        <f t="shared" si="3"/>
        <v>無</v>
      </c>
    </row>
    <row r="132" spans="2:5">
      <c r="B132" s="44" t="str">
        <f>[1]集計表!C132&amp;[1]集計表!E132</f>
        <v>1473003182短期入所生活介護</v>
      </c>
      <c r="C132" s="44"/>
      <c r="D132" s="44">
        <f t="shared" ref="D132:D195" si="4">COUNTIF($B$3:$B$233,C132)</f>
        <v>0</v>
      </c>
      <c r="E132" s="43" t="str">
        <f t="shared" ref="E132:E195" si="5">IF(B132=C132,"有","無")</f>
        <v>無</v>
      </c>
    </row>
    <row r="133" spans="2:5">
      <c r="B133" s="44" t="str">
        <f>[1]集計表!C133&amp;[1]集計表!E133</f>
        <v>1473003190介護老人福祉施設</v>
      </c>
      <c r="C133" s="44"/>
      <c r="D133" s="44">
        <f t="shared" si="4"/>
        <v>0</v>
      </c>
      <c r="E133" s="43" t="str">
        <f t="shared" si="5"/>
        <v>無</v>
      </c>
    </row>
    <row r="134" spans="2:5">
      <c r="B134" s="44" t="str">
        <f>[1]集計表!C134&amp;[1]集計表!E134</f>
        <v>1473003190短期入所生活介護</v>
      </c>
      <c r="C134" s="44"/>
      <c r="D134" s="44">
        <f t="shared" si="4"/>
        <v>0</v>
      </c>
      <c r="E134" s="43" t="str">
        <f t="shared" si="5"/>
        <v>無</v>
      </c>
    </row>
    <row r="135" spans="2:5">
      <c r="B135" s="44" t="str">
        <f>[1]集計表!C135&amp;[1]集計表!E135</f>
        <v>1473003315居宅介護支援</v>
      </c>
      <c r="C135" s="44"/>
      <c r="D135" s="44">
        <f t="shared" si="4"/>
        <v>0</v>
      </c>
      <c r="E135" s="43" t="str">
        <f t="shared" si="5"/>
        <v>無</v>
      </c>
    </row>
    <row r="136" spans="2:5">
      <c r="B136" s="44" t="str">
        <f>[1]集計表!C136&amp;[1]集計表!E136</f>
        <v>1743002978通所介護</v>
      </c>
      <c r="C136" s="44"/>
      <c r="D136" s="44">
        <f t="shared" si="4"/>
        <v>0</v>
      </c>
      <c r="E136" s="43" t="str">
        <f t="shared" si="5"/>
        <v>無</v>
      </c>
    </row>
    <row r="137" spans="2:5">
      <c r="B137" s="44" t="str">
        <f>[1]集計表!C137&amp;[1]集計表!E137</f>
        <v>1473001517居宅介護支援</v>
      </c>
      <c r="C137" s="44"/>
      <c r="D137" s="44">
        <f t="shared" si="4"/>
        <v>0</v>
      </c>
      <c r="E137" s="43" t="str">
        <f t="shared" si="5"/>
        <v>無</v>
      </c>
    </row>
    <row r="138" spans="2:5">
      <c r="B138" s="44" t="str">
        <f>[1]集計表!C138&amp;[1]集計表!E138</f>
        <v>1473001269通所介護</v>
      </c>
      <c r="C138" s="44"/>
      <c r="D138" s="44">
        <f t="shared" si="4"/>
        <v>0</v>
      </c>
      <c r="E138" s="43" t="str">
        <f t="shared" si="5"/>
        <v>無</v>
      </c>
    </row>
    <row r="139" spans="2:5">
      <c r="B139" s="44" t="str">
        <f>[1]集計表!C139&amp;[1]集計表!E139</f>
        <v>1473002028地域密着型通所介護</v>
      </c>
      <c r="C139" s="44"/>
      <c r="D139" s="44">
        <f t="shared" si="4"/>
        <v>0</v>
      </c>
      <c r="E139" s="43" t="str">
        <f t="shared" si="5"/>
        <v>無</v>
      </c>
    </row>
    <row r="140" spans="2:5">
      <c r="B140" s="44" t="str">
        <f>[1]集計表!C140&amp;[1]集計表!E140</f>
        <v>1473002283地域密着型通所介護</v>
      </c>
      <c r="C140" s="44"/>
      <c r="D140" s="44">
        <f t="shared" si="4"/>
        <v>0</v>
      </c>
      <c r="E140" s="43" t="str">
        <f t="shared" si="5"/>
        <v>無</v>
      </c>
    </row>
    <row r="141" spans="2:5">
      <c r="B141" s="44" t="str">
        <f>[1]集計表!C141&amp;[1]集計表!E141</f>
        <v>14A3000090通所介護</v>
      </c>
      <c r="C141" s="44"/>
      <c r="D141" s="44">
        <f t="shared" si="4"/>
        <v>0</v>
      </c>
      <c r="E141" s="43" t="str">
        <f t="shared" si="5"/>
        <v>無</v>
      </c>
    </row>
    <row r="142" spans="2:5">
      <c r="B142" s="44" t="str">
        <f>[1]集計表!C142&amp;[1]集計表!E142</f>
        <v>1473002614介護老人福祉施設</v>
      </c>
      <c r="C142" s="44"/>
      <c r="D142" s="44">
        <f t="shared" si="4"/>
        <v>0</v>
      </c>
      <c r="E142" s="43" t="str">
        <f t="shared" si="5"/>
        <v>無</v>
      </c>
    </row>
    <row r="143" spans="2:5">
      <c r="B143" s="44" t="str">
        <f>[1]集計表!C143&amp;[1]集計表!E143</f>
        <v>1473002614短期入所生活介護</v>
      </c>
      <c r="C143" s="44"/>
      <c r="D143" s="44">
        <f t="shared" si="4"/>
        <v>0</v>
      </c>
      <c r="E143" s="43" t="str">
        <f t="shared" si="5"/>
        <v>無</v>
      </c>
    </row>
    <row r="144" spans="2:5">
      <c r="B144" s="44" t="str">
        <f>[1]集計表!C144&amp;[1]集計表!E144</f>
        <v>1473003349訪問介護</v>
      </c>
      <c r="C144" s="44"/>
      <c r="D144" s="44">
        <f t="shared" si="4"/>
        <v>0</v>
      </c>
      <c r="E144" s="43" t="str">
        <f t="shared" si="5"/>
        <v>無</v>
      </c>
    </row>
    <row r="145" spans="2:5">
      <c r="B145" s="44" t="str">
        <f>[1]集計表!C145&amp;[1]集計表!E145</f>
        <v>1473003356通所介護</v>
      </c>
      <c r="C145" s="44"/>
      <c r="D145" s="44">
        <f t="shared" si="4"/>
        <v>0</v>
      </c>
      <c r="E145" s="43" t="str">
        <f t="shared" si="5"/>
        <v>無</v>
      </c>
    </row>
    <row r="146" spans="2:5">
      <c r="B146" s="44" t="str">
        <f>[1]集計表!C146&amp;[1]集計表!E146</f>
        <v>1473003331居宅介護支援</v>
      </c>
      <c r="C146" s="44"/>
      <c r="D146" s="44">
        <f t="shared" si="4"/>
        <v>0</v>
      </c>
      <c r="E146" s="43" t="str">
        <f t="shared" si="5"/>
        <v>無</v>
      </c>
    </row>
    <row r="147" spans="2:5">
      <c r="B147" s="44" t="str">
        <f>[1]集計表!C147&amp;[1]集計表!E147</f>
        <v>1473000071訪問介護</v>
      </c>
      <c r="C147" s="44"/>
      <c r="D147" s="44">
        <f t="shared" si="4"/>
        <v>0</v>
      </c>
      <c r="E147" s="43" t="str">
        <f t="shared" si="5"/>
        <v>無</v>
      </c>
    </row>
    <row r="148" spans="2:5">
      <c r="B148" s="44" t="str">
        <f>[1]集計表!C148&amp;[1]集計表!E148</f>
        <v>1473000071居宅介護支援</v>
      </c>
      <c r="C148" s="44"/>
      <c r="D148" s="44">
        <f t="shared" si="4"/>
        <v>0</v>
      </c>
      <c r="E148" s="43" t="str">
        <f t="shared" si="5"/>
        <v>無</v>
      </c>
    </row>
    <row r="149" spans="2:5">
      <c r="B149" s="44" t="str">
        <f>[1]集計表!C149&amp;[1]集計表!E149</f>
        <v>1473003299居宅介護支援</v>
      </c>
      <c r="C149" s="44"/>
      <c r="D149" s="44">
        <f t="shared" si="4"/>
        <v>0</v>
      </c>
      <c r="E149" s="43" t="str">
        <f t="shared" si="5"/>
        <v>無</v>
      </c>
    </row>
    <row r="150" spans="2:5">
      <c r="B150" s="44" t="str">
        <f>[1]集計表!C150&amp;[1]集計表!E150</f>
        <v>1473002697訪問介護</v>
      </c>
      <c r="C150" s="44"/>
      <c r="D150" s="44">
        <f t="shared" si="4"/>
        <v>0</v>
      </c>
      <c r="E150" s="43" t="str">
        <f t="shared" si="5"/>
        <v>無</v>
      </c>
    </row>
    <row r="151" spans="2:5">
      <c r="B151" s="44" t="str">
        <f>[1]集計表!C151&amp;[1]集計表!E151</f>
        <v>1473002689居宅介護支援</v>
      </c>
      <c r="C151" s="44"/>
      <c r="D151" s="44">
        <f t="shared" si="4"/>
        <v>0</v>
      </c>
      <c r="E151" s="43" t="str">
        <f t="shared" si="5"/>
        <v>無</v>
      </c>
    </row>
    <row r="152" spans="2:5">
      <c r="B152" s="44" t="str">
        <f>[1]集計表!C152&amp;[1]集計表!E152</f>
        <v>1473002705福祉用具貸与</v>
      </c>
      <c r="C152" s="44"/>
      <c r="D152" s="44">
        <f t="shared" si="4"/>
        <v>0</v>
      </c>
      <c r="E152" s="43" t="str">
        <f t="shared" si="5"/>
        <v>無</v>
      </c>
    </row>
    <row r="153" spans="2:5">
      <c r="B153" s="44" t="str">
        <f>[1]集計表!C153&amp;[1]集計表!E153</f>
        <v>1473003323通所介護</v>
      </c>
      <c r="C153" s="44"/>
      <c r="D153" s="44">
        <f t="shared" si="4"/>
        <v>0</v>
      </c>
      <c r="E153" s="43" t="str">
        <f t="shared" si="5"/>
        <v>無</v>
      </c>
    </row>
    <row r="154" spans="2:5">
      <c r="B154" s="44" t="str">
        <f>[1]集計表!C154&amp;[1]集計表!E154</f>
        <v>1473001194介護老人福祉施設</v>
      </c>
      <c r="C154" s="44"/>
      <c r="D154" s="44">
        <f t="shared" si="4"/>
        <v>0</v>
      </c>
      <c r="E154" s="43" t="str">
        <f t="shared" si="5"/>
        <v>無</v>
      </c>
    </row>
    <row r="155" spans="2:5">
      <c r="B155" s="44" t="str">
        <f>[1]集計表!C155&amp;[1]集計表!E155</f>
        <v>1473001293短期入所生活介護</v>
      </c>
      <c r="C155" s="44"/>
      <c r="D155" s="44">
        <f t="shared" si="4"/>
        <v>0</v>
      </c>
      <c r="E155" s="43" t="str">
        <f t="shared" si="5"/>
        <v>無</v>
      </c>
    </row>
    <row r="156" spans="2:5">
      <c r="B156" s="44" t="str">
        <f>[1]集計表!C156&amp;[1]集計表!E156</f>
        <v>1473001343通所介護</v>
      </c>
      <c r="C156" s="44"/>
      <c r="D156" s="44">
        <f t="shared" si="4"/>
        <v>0</v>
      </c>
      <c r="E156" s="43" t="str">
        <f t="shared" si="5"/>
        <v>無</v>
      </c>
    </row>
    <row r="157" spans="2:5">
      <c r="B157" s="44" t="str">
        <f>[1]集計表!C157&amp;[1]集計表!E157</f>
        <v>1473001301居宅介護支援</v>
      </c>
      <c r="C157" s="44"/>
      <c r="D157" s="44">
        <f t="shared" si="4"/>
        <v>0</v>
      </c>
      <c r="E157" s="43" t="str">
        <f t="shared" si="5"/>
        <v>無</v>
      </c>
    </row>
    <row r="158" spans="2:5">
      <c r="B158" s="44" t="str">
        <f>[1]集計表!C158&amp;[1]集計表!E158</f>
        <v>1473003547居宅介護支援</v>
      </c>
      <c r="C158" s="44"/>
      <c r="D158" s="44">
        <f t="shared" si="4"/>
        <v>0</v>
      </c>
      <c r="E158" s="43" t="str">
        <f t="shared" si="5"/>
        <v>無</v>
      </c>
    </row>
    <row r="159" spans="2:5">
      <c r="B159" s="44" t="str">
        <f>[1]集計表!C159&amp;[1]集計表!E159</f>
        <v>1473003547地域密着型通所介護</v>
      </c>
      <c r="C159" s="44"/>
      <c r="D159" s="44">
        <f t="shared" si="4"/>
        <v>0</v>
      </c>
      <c r="E159" s="43" t="str">
        <f t="shared" si="5"/>
        <v>無</v>
      </c>
    </row>
    <row r="160" spans="2:5">
      <c r="B160" s="44" t="str">
        <f>[1]集計表!C160&amp;[1]集計表!E160</f>
        <v>1473003067訪問介護</v>
      </c>
      <c r="C160" s="44"/>
      <c r="D160" s="44">
        <f t="shared" si="4"/>
        <v>0</v>
      </c>
      <c r="E160" s="43" t="str">
        <f t="shared" si="5"/>
        <v>無</v>
      </c>
    </row>
    <row r="161" spans="2:5">
      <c r="B161" s="44" t="str">
        <f>[1]集計表!C161&amp;[1]集計表!E161</f>
        <v>1493000309地域密着型通所介護</v>
      </c>
      <c r="C161" s="44"/>
      <c r="D161" s="44">
        <f t="shared" si="4"/>
        <v>0</v>
      </c>
      <c r="E161" s="43" t="str">
        <f t="shared" si="5"/>
        <v>無</v>
      </c>
    </row>
    <row r="162" spans="2:5">
      <c r="B162" s="44" t="str">
        <f>[1]集計表!C162&amp;[1]集計表!E162</f>
        <v>1463090156訪問看護</v>
      </c>
      <c r="C162" s="44"/>
      <c r="D162" s="44">
        <f t="shared" si="4"/>
        <v>0</v>
      </c>
      <c r="E162" s="43" t="str">
        <f t="shared" si="5"/>
        <v>無</v>
      </c>
    </row>
    <row r="163" spans="2:5">
      <c r="B163" s="44" t="str">
        <f>[1]集計表!C163&amp;[1]集計表!E163</f>
        <v>1473000030居宅介護支援</v>
      </c>
      <c r="C163" s="44"/>
      <c r="D163" s="44">
        <f t="shared" si="4"/>
        <v>0</v>
      </c>
      <c r="E163" s="43" t="str">
        <f t="shared" si="5"/>
        <v>無</v>
      </c>
    </row>
    <row r="164" spans="2:5">
      <c r="B164" s="44" t="str">
        <f>[1]集計表!C164&amp;[1]集計表!E164</f>
        <v>1473003612訪問入浴介護</v>
      </c>
      <c r="C164" s="44"/>
      <c r="D164" s="44">
        <f t="shared" si="4"/>
        <v>0</v>
      </c>
      <c r="E164" s="43" t="str">
        <f t="shared" si="5"/>
        <v>無</v>
      </c>
    </row>
    <row r="165" spans="2:5">
      <c r="B165" s="44" t="str">
        <f>[1]集計表!C165&amp;[1]集計表!E165</f>
        <v>1473002879通所介護</v>
      </c>
      <c r="C165" s="44"/>
      <c r="D165" s="44">
        <f t="shared" si="4"/>
        <v>0</v>
      </c>
      <c r="E165" s="43" t="str">
        <f t="shared" si="5"/>
        <v>無</v>
      </c>
    </row>
    <row r="166" spans="2:5">
      <c r="B166" s="44" t="str">
        <f>[1]集計表!C166&amp;[1]集計表!E166</f>
        <v>1473002903短期入所生活介護</v>
      </c>
      <c r="C166" s="44"/>
      <c r="D166" s="44">
        <f t="shared" si="4"/>
        <v>0</v>
      </c>
      <c r="E166" s="43" t="str">
        <f t="shared" si="5"/>
        <v>無</v>
      </c>
    </row>
    <row r="167" spans="2:5">
      <c r="B167" s="44" t="str">
        <f>[1]集計表!C167&amp;[1]集計表!E167</f>
        <v>1453080017介護老人保健施設</v>
      </c>
      <c r="C167" s="44"/>
      <c r="D167" s="44">
        <f t="shared" si="4"/>
        <v>0</v>
      </c>
      <c r="E167" s="43" t="str">
        <f t="shared" si="5"/>
        <v>無</v>
      </c>
    </row>
    <row r="168" spans="2:5">
      <c r="B168" s="44" t="str">
        <f>[1]集計表!C168&amp;[1]集計表!E168</f>
        <v>1453080017短期入所療養介護</v>
      </c>
      <c r="C168" s="44"/>
      <c r="D168" s="44">
        <f t="shared" si="4"/>
        <v>0</v>
      </c>
      <c r="E168" s="43" t="str">
        <f t="shared" si="5"/>
        <v>無</v>
      </c>
    </row>
    <row r="169" spans="2:5">
      <c r="B169" s="44" t="str">
        <f>[1]集計表!C169&amp;[1]集計表!E169</f>
        <v>1453080017通所リハビリテーション</v>
      </c>
      <c r="C169" s="44"/>
      <c r="D169" s="44">
        <f t="shared" si="4"/>
        <v>0</v>
      </c>
      <c r="E169" s="43" t="str">
        <f t="shared" si="5"/>
        <v>無</v>
      </c>
    </row>
    <row r="170" spans="2:5">
      <c r="B170" s="44" t="str">
        <f>[1]集計表!C170&amp;[1]集計表!E170</f>
        <v>1473001863居宅介護支援</v>
      </c>
      <c r="C170" s="44"/>
      <c r="D170" s="44">
        <f t="shared" si="4"/>
        <v>0</v>
      </c>
      <c r="E170" s="43" t="str">
        <f t="shared" si="5"/>
        <v>無</v>
      </c>
    </row>
    <row r="171" spans="2:5">
      <c r="B171" s="44" t="str">
        <f>[1]集計表!C171&amp;[1]集計表!E171</f>
        <v>1463090016訪問看護</v>
      </c>
      <c r="C171" s="44"/>
      <c r="D171" s="44">
        <f t="shared" si="4"/>
        <v>0</v>
      </c>
      <c r="E171" s="43" t="str">
        <f t="shared" si="5"/>
        <v>無</v>
      </c>
    </row>
    <row r="172" spans="2:5">
      <c r="B172" s="44" t="str">
        <f>[1]集計表!C172&amp;[1]集計表!E172</f>
        <v>1473003018居宅介護支援</v>
      </c>
      <c r="C172" s="44"/>
      <c r="D172" s="44">
        <f t="shared" si="4"/>
        <v>0</v>
      </c>
      <c r="E172" s="43" t="str">
        <f t="shared" si="5"/>
        <v>無</v>
      </c>
    </row>
    <row r="173" spans="2:5">
      <c r="B173" s="44" t="str">
        <f>[1]集計表!C173&amp;[1]集計表!E173</f>
        <v>1473000733特定施設入居者生活介護</v>
      </c>
      <c r="C173" s="44"/>
      <c r="D173" s="44">
        <f t="shared" si="4"/>
        <v>0</v>
      </c>
      <c r="E173" s="43" t="str">
        <f t="shared" si="5"/>
        <v>無</v>
      </c>
    </row>
    <row r="174" spans="2:5">
      <c r="B174" s="44" t="str">
        <f>[1]集計表!C174&amp;[1]集計表!E174</f>
        <v>1473000337訪問介護</v>
      </c>
      <c r="C174" s="44"/>
      <c r="D174" s="44">
        <f t="shared" si="4"/>
        <v>0</v>
      </c>
      <c r="E174" s="43" t="str">
        <f t="shared" si="5"/>
        <v>無</v>
      </c>
    </row>
    <row r="175" spans="2:5">
      <c r="B175" s="44" t="str">
        <f>[1]集計表!C175&amp;[1]集計表!E175</f>
        <v>1473000337通所介護</v>
      </c>
      <c r="C175" s="44"/>
      <c r="D175" s="44">
        <f t="shared" si="4"/>
        <v>0</v>
      </c>
      <c r="E175" s="43" t="str">
        <f t="shared" si="5"/>
        <v>無</v>
      </c>
    </row>
    <row r="176" spans="2:5">
      <c r="B176" s="44" t="str">
        <f>[1]集計表!C176&amp;[1]集計表!E176</f>
        <v>1493000119認知症対応型共同生活介護</v>
      </c>
      <c r="C176" s="44"/>
      <c r="D176" s="44">
        <f t="shared" si="4"/>
        <v>0</v>
      </c>
      <c r="E176" s="43" t="str">
        <f t="shared" si="5"/>
        <v>無</v>
      </c>
    </row>
    <row r="177" spans="2:5">
      <c r="B177" s="44" t="str">
        <f>[1]集計表!C177&amp;[1]集計表!E177</f>
        <v>1493000127認知症対応型共同生活介護</v>
      </c>
      <c r="C177" s="44"/>
      <c r="D177" s="44">
        <f t="shared" si="4"/>
        <v>0</v>
      </c>
      <c r="E177" s="43" t="str">
        <f t="shared" si="5"/>
        <v>無</v>
      </c>
    </row>
    <row r="178" spans="2:5">
      <c r="B178" s="44" t="str">
        <f>[1]集計表!C178&amp;[1]集計表!E178</f>
        <v>149300135認知症対応型共同生活介護</v>
      </c>
      <c r="C178" s="44"/>
      <c r="D178" s="44">
        <f t="shared" si="4"/>
        <v>0</v>
      </c>
      <c r="E178" s="43" t="str">
        <f t="shared" si="5"/>
        <v>無</v>
      </c>
    </row>
    <row r="179" spans="2:5">
      <c r="B179" s="44" t="str">
        <f>[1]集計表!C179&amp;[1]集計表!E179</f>
        <v>1463090107訪問看護</v>
      </c>
      <c r="C179" s="44"/>
      <c r="D179" s="44">
        <f t="shared" si="4"/>
        <v>0</v>
      </c>
      <c r="E179" s="43" t="str">
        <f t="shared" si="5"/>
        <v>無</v>
      </c>
    </row>
    <row r="180" spans="2:5">
      <c r="B180" s="44" t="str">
        <f>[1]集計表!C180&amp;[1]集計表!E180</f>
        <v>1493000259小規模多機能型居宅介護</v>
      </c>
      <c r="C180" s="44"/>
      <c r="D180" s="44">
        <f t="shared" si="4"/>
        <v>0</v>
      </c>
      <c r="E180" s="43" t="str">
        <f t="shared" si="5"/>
        <v>無</v>
      </c>
    </row>
    <row r="181" spans="2:5">
      <c r="B181" s="44" t="str">
        <f>[1]集計表!C181&amp;[1]集計表!E181</f>
        <v>1493000267認知症対応型共同生活介護</v>
      </c>
      <c r="C181" s="44"/>
      <c r="D181" s="44">
        <f t="shared" si="4"/>
        <v>0</v>
      </c>
      <c r="E181" s="43" t="str">
        <f t="shared" si="5"/>
        <v>無</v>
      </c>
    </row>
    <row r="182" spans="2:5">
      <c r="B182" s="44" t="str">
        <f>[1]集計表!C182&amp;[1]集計表!E182</f>
        <v>1493000242小規模多機能型居宅介護</v>
      </c>
      <c r="C182" s="44"/>
      <c r="D182" s="44">
        <f t="shared" si="4"/>
        <v>0</v>
      </c>
      <c r="E182" s="43" t="str">
        <f t="shared" si="5"/>
        <v>無</v>
      </c>
    </row>
    <row r="183" spans="2:5">
      <c r="B183" s="44" t="str">
        <f>[1]集計表!C183&amp;[1]集計表!E183</f>
        <v>1493000234認知症対応型共同生活介護</v>
      </c>
      <c r="C183" s="44"/>
      <c r="D183" s="44">
        <f t="shared" si="4"/>
        <v>0</v>
      </c>
      <c r="E183" s="43" t="str">
        <f t="shared" si="5"/>
        <v>無</v>
      </c>
    </row>
    <row r="184" spans="2:5">
      <c r="B184" s="44" t="str">
        <f>[1]集計表!C184&amp;[1]集計表!E184</f>
        <v>1473003208短期入所生活介護</v>
      </c>
      <c r="C184" s="44"/>
      <c r="D184" s="44">
        <f t="shared" si="4"/>
        <v>0</v>
      </c>
      <c r="E184" s="43" t="str">
        <f t="shared" si="5"/>
        <v>無</v>
      </c>
    </row>
    <row r="185" spans="2:5">
      <c r="B185" s="44" t="str">
        <f>[1]集計表!C185&amp;[1]集計表!E185</f>
        <v>1473003208通所介護</v>
      </c>
      <c r="C185" s="44"/>
      <c r="D185" s="44">
        <f t="shared" si="4"/>
        <v>0</v>
      </c>
      <c r="E185" s="43" t="str">
        <f t="shared" si="5"/>
        <v>無</v>
      </c>
    </row>
    <row r="186" spans="2:5">
      <c r="B186" s="44" t="str">
        <f>[1]集計表!C186&amp;[1]集計表!E186</f>
        <v>1473001970地域密着型通所介護</v>
      </c>
      <c r="C186" s="44"/>
      <c r="D186" s="44">
        <f t="shared" si="4"/>
        <v>0</v>
      </c>
      <c r="E186" s="43" t="str">
        <f t="shared" si="5"/>
        <v>無</v>
      </c>
    </row>
    <row r="187" spans="2:5">
      <c r="B187" s="44" t="str">
        <f>[1]集計表!C187&amp;[1]集計表!E187</f>
        <v>1473001723地域密着型通所介護</v>
      </c>
      <c r="C187" s="44"/>
      <c r="D187" s="44">
        <f t="shared" si="4"/>
        <v>0</v>
      </c>
      <c r="E187" s="43" t="str">
        <f t="shared" si="5"/>
        <v>無</v>
      </c>
    </row>
    <row r="188" spans="2:5">
      <c r="B188" s="44" t="str">
        <f>[1]集計表!C188&amp;[1]集計表!E188</f>
        <v>1493000325認知症対応型共同生活介護</v>
      </c>
      <c r="C188" s="44"/>
      <c r="D188" s="44">
        <f t="shared" si="4"/>
        <v>0</v>
      </c>
      <c r="E188" s="43" t="str">
        <f t="shared" si="5"/>
        <v>無</v>
      </c>
    </row>
    <row r="189" spans="2:5">
      <c r="B189" s="44" t="str">
        <f>[1]集計表!C189&amp;[1]集計表!E189</f>
        <v>1473001673訪問介護</v>
      </c>
      <c r="C189" s="44"/>
      <c r="D189" s="44">
        <f t="shared" si="4"/>
        <v>0</v>
      </c>
      <c r="E189" s="43" t="str">
        <f t="shared" si="5"/>
        <v>無</v>
      </c>
    </row>
    <row r="190" spans="2:5">
      <c r="B190" s="44" t="str">
        <f>[1]集計表!C190&amp;[1]集計表!E190</f>
        <v>1473002739特定施設入居者生活介護</v>
      </c>
      <c r="C190" s="44"/>
      <c r="D190" s="44">
        <f t="shared" si="4"/>
        <v>0</v>
      </c>
      <c r="E190" s="43" t="str">
        <f t="shared" si="5"/>
        <v>無</v>
      </c>
    </row>
    <row r="191" spans="2:5">
      <c r="B191" s="44" t="str">
        <f>[1]集計表!C191&amp;[1]集計表!E191</f>
        <v>1473001103通所介護</v>
      </c>
      <c r="C191" s="44"/>
      <c r="D191" s="44">
        <f t="shared" si="4"/>
        <v>0</v>
      </c>
      <c r="E191" s="43" t="str">
        <f t="shared" si="5"/>
        <v>無</v>
      </c>
    </row>
    <row r="192" spans="2:5">
      <c r="B192" s="44" t="str">
        <f>[1]集計表!C192&amp;[1]集計表!E192</f>
        <v>1473001103短期入所生活介護</v>
      </c>
      <c r="C192" s="44"/>
      <c r="D192" s="44">
        <f t="shared" si="4"/>
        <v>0</v>
      </c>
      <c r="E192" s="43" t="str">
        <f t="shared" si="5"/>
        <v>無</v>
      </c>
    </row>
    <row r="193" spans="2:5">
      <c r="B193" s="44" t="str">
        <f>[1]集計表!C193&amp;[1]集計表!E193</f>
        <v>1493000275地域密着型通所介護</v>
      </c>
      <c r="C193" s="44"/>
      <c r="D193" s="44">
        <f t="shared" si="4"/>
        <v>0</v>
      </c>
      <c r="E193" s="43" t="str">
        <f t="shared" si="5"/>
        <v>無</v>
      </c>
    </row>
    <row r="194" spans="2:5">
      <c r="B194" s="44" t="str">
        <f>[1]集計表!C194&amp;[1]集計表!E194</f>
        <v>1493000283地域密着型通所介護</v>
      </c>
      <c r="C194" s="44"/>
      <c r="D194" s="44">
        <f t="shared" si="4"/>
        <v>0</v>
      </c>
      <c r="E194" s="43" t="str">
        <f t="shared" si="5"/>
        <v>無</v>
      </c>
    </row>
    <row r="195" spans="2:5">
      <c r="B195" s="44" t="str">
        <f>[1]集計表!C195&amp;[1]集計表!E195</f>
        <v>1473003141居宅介護支援</v>
      </c>
      <c r="C195" s="44"/>
      <c r="D195" s="44">
        <f t="shared" si="4"/>
        <v>0</v>
      </c>
      <c r="E195" s="43" t="str">
        <f t="shared" si="5"/>
        <v>無</v>
      </c>
    </row>
    <row r="196" spans="2:5">
      <c r="B196" s="44" t="str">
        <f>[1]集計表!C196&amp;[1]集計表!E196</f>
        <v>1473003141訪問介護</v>
      </c>
      <c r="C196" s="44"/>
      <c r="D196" s="44">
        <f t="shared" ref="D196:D233" si="6">COUNTIF($B$3:$B$233,C196)</f>
        <v>0</v>
      </c>
      <c r="E196" s="43" t="str">
        <f t="shared" ref="E196:E233" si="7">IF(B196=C196,"有","無")</f>
        <v>無</v>
      </c>
    </row>
    <row r="197" spans="2:5">
      <c r="B197" s="44" t="str">
        <f>[1]集計表!C197&amp;[1]集計表!E197</f>
        <v>1473000451認知症対応型共同生活介護</v>
      </c>
      <c r="C197" s="44"/>
      <c r="D197" s="44">
        <f t="shared" si="6"/>
        <v>0</v>
      </c>
      <c r="E197" s="43" t="str">
        <f t="shared" si="7"/>
        <v>無</v>
      </c>
    </row>
    <row r="198" spans="2:5">
      <c r="B198" s="44" t="str">
        <f>[1]集計表!C198&amp;[1]集計表!E198</f>
        <v>1473000691認知症対応型共同生活介護</v>
      </c>
      <c r="C198" s="44"/>
      <c r="D198" s="44">
        <f t="shared" si="6"/>
        <v>0</v>
      </c>
      <c r="E198" s="43" t="str">
        <f t="shared" si="7"/>
        <v>無</v>
      </c>
    </row>
    <row r="199" spans="2:5">
      <c r="B199" s="44" t="str">
        <f>[1]集計表!C199&amp;[1]集計表!E199</f>
        <v>1473000758認知症対応型共同生活介護</v>
      </c>
      <c r="C199" s="44"/>
      <c r="D199" s="44">
        <f t="shared" si="6"/>
        <v>0</v>
      </c>
      <c r="E199" s="43" t="str">
        <f t="shared" si="7"/>
        <v>無</v>
      </c>
    </row>
    <row r="200" spans="2:5">
      <c r="B200" s="44" t="str">
        <f>[1]集計表!C200&amp;[1]集計表!E200</f>
        <v>1473002820居宅介護支援</v>
      </c>
      <c r="C200" s="44"/>
      <c r="D200" s="44">
        <f t="shared" si="6"/>
        <v>0</v>
      </c>
      <c r="E200" s="43" t="str">
        <f t="shared" si="7"/>
        <v>無</v>
      </c>
    </row>
    <row r="201" spans="2:5">
      <c r="B201" s="44" t="str">
        <f>[1]集計表!C201&amp;[1]集計表!E201</f>
        <v>1473000949訪問介護</v>
      </c>
      <c r="C201" s="44"/>
      <c r="D201" s="44">
        <f t="shared" si="6"/>
        <v>0</v>
      </c>
      <c r="E201" s="43" t="str">
        <f t="shared" si="7"/>
        <v>無</v>
      </c>
    </row>
    <row r="202" spans="2:5">
      <c r="B202" s="44" t="str">
        <f>[1]集計表!C202&amp;[1]集計表!E202</f>
        <v>1473001715地域密着型通所介護</v>
      </c>
      <c r="C202" s="44"/>
      <c r="D202" s="44">
        <f t="shared" si="6"/>
        <v>0</v>
      </c>
      <c r="E202" s="43" t="str">
        <f t="shared" si="7"/>
        <v>無</v>
      </c>
    </row>
    <row r="203" spans="2:5">
      <c r="B203" s="44" t="str">
        <f>[1]集計表!C203&amp;[1]集計表!E203</f>
        <v>1493000218小規模多機能型居宅介護</v>
      </c>
      <c r="C203" s="44"/>
      <c r="D203" s="44">
        <f t="shared" si="6"/>
        <v>0</v>
      </c>
      <c r="E203" s="43" t="str">
        <f t="shared" si="7"/>
        <v>無</v>
      </c>
    </row>
    <row r="204" spans="2:5">
      <c r="B204" s="44" t="str">
        <f>[1]集計表!C204&amp;[1]集計表!E204</f>
        <v>1493000218認知症対応型共同生活介護</v>
      </c>
      <c r="C204" s="44"/>
      <c r="D204" s="44">
        <f t="shared" si="6"/>
        <v>0</v>
      </c>
      <c r="E204" s="43" t="str">
        <f t="shared" si="7"/>
        <v>無</v>
      </c>
    </row>
    <row r="205" spans="2:5">
      <c r="B205" s="44" t="str">
        <f>[1]集計表!C205&amp;[1]集計表!E205</f>
        <v>1473000519特定施設入居者生活介護</v>
      </c>
      <c r="C205" s="44"/>
      <c r="D205" s="44">
        <f t="shared" si="6"/>
        <v>0</v>
      </c>
      <c r="E205" s="43" t="str">
        <f t="shared" si="7"/>
        <v>無</v>
      </c>
    </row>
    <row r="206" spans="2:5">
      <c r="B206" s="44" t="str">
        <f>[1]集計表!C206&amp;[1]集計表!E206</f>
        <v>1473002325訪問介護</v>
      </c>
      <c r="C206" s="44"/>
      <c r="D206" s="44">
        <f t="shared" si="6"/>
        <v>0</v>
      </c>
      <c r="E206" s="43" t="str">
        <f t="shared" si="7"/>
        <v>無</v>
      </c>
    </row>
    <row r="207" spans="2:5">
      <c r="B207" s="44" t="str">
        <f>[1]集計表!C207&amp;[1]集計表!E207</f>
        <v>1473001244通所介護</v>
      </c>
      <c r="C207" s="44"/>
      <c r="D207" s="44">
        <f t="shared" si="6"/>
        <v>0</v>
      </c>
      <c r="E207" s="43" t="str">
        <f t="shared" si="7"/>
        <v>無</v>
      </c>
    </row>
    <row r="208" spans="2:5">
      <c r="B208" s="44" t="str">
        <f>[1]集計表!C208&amp;[1]集計表!E208</f>
        <v>1473001988短期入所生活介護</v>
      </c>
      <c r="C208" s="44"/>
      <c r="D208" s="44">
        <f t="shared" si="6"/>
        <v>0</v>
      </c>
      <c r="E208" s="43" t="str">
        <f t="shared" si="7"/>
        <v>無</v>
      </c>
    </row>
    <row r="209" spans="2:5">
      <c r="B209" s="44" t="str">
        <f>[1]集計表!C209&amp;[1]集計表!E209</f>
        <v>1493000457看護小規模多機能型居宅介護</v>
      </c>
      <c r="C209" s="44"/>
      <c r="D209" s="44">
        <f t="shared" si="6"/>
        <v>0</v>
      </c>
      <c r="E209" s="43" t="str">
        <f t="shared" si="7"/>
        <v>無</v>
      </c>
    </row>
    <row r="210" spans="2:5">
      <c r="B210" s="44" t="str">
        <f>[1]集計表!C210&amp;[1]集計表!E210</f>
        <v>1473001236訪問介護</v>
      </c>
      <c r="C210" s="44"/>
      <c r="D210" s="44">
        <f t="shared" si="6"/>
        <v>0</v>
      </c>
      <c r="E210" s="43" t="str">
        <f t="shared" si="7"/>
        <v>無</v>
      </c>
    </row>
    <row r="211" spans="2:5">
      <c r="B211" s="44" t="str">
        <f>[1]集計表!C211&amp;[1]集計表!E211</f>
        <v>1463090081訪問看護</v>
      </c>
      <c r="C211" s="44"/>
      <c r="D211" s="44">
        <f t="shared" si="6"/>
        <v>0</v>
      </c>
      <c r="E211" s="43" t="str">
        <f t="shared" si="7"/>
        <v>無</v>
      </c>
    </row>
    <row r="212" spans="2:5">
      <c r="B212" s="44" t="str">
        <f>[1]集計表!C212&amp;[1]集計表!E212</f>
        <v>1493000531看護小規模多機能型居宅介護</v>
      </c>
      <c r="C212" s="44"/>
      <c r="D212" s="44">
        <f t="shared" si="6"/>
        <v>0</v>
      </c>
      <c r="E212" s="43" t="str">
        <f t="shared" si="7"/>
        <v>無</v>
      </c>
    </row>
    <row r="213" spans="2:5">
      <c r="B213" s="44" t="str">
        <f>[1]集計表!C213&amp;[1]集計表!E213</f>
        <v>1473001327特定施設入居者生活介護</v>
      </c>
      <c r="C213" s="44"/>
      <c r="D213" s="44">
        <f t="shared" si="6"/>
        <v>0</v>
      </c>
      <c r="E213" s="43" t="str">
        <f t="shared" si="7"/>
        <v>無</v>
      </c>
    </row>
    <row r="214" spans="2:5">
      <c r="B214" s="44" t="str">
        <f>[1]集計表!C214&amp;[1]集計表!E214</f>
        <v>1453080009介護老人保健施設</v>
      </c>
      <c r="C214" s="44"/>
      <c r="D214" s="44">
        <f t="shared" si="6"/>
        <v>0</v>
      </c>
      <c r="E214" s="43" t="str">
        <f t="shared" si="7"/>
        <v>無</v>
      </c>
    </row>
    <row r="215" spans="2:5">
      <c r="B215" s="44" t="str">
        <f>[1]集計表!C215&amp;[1]集計表!E215</f>
        <v>1413001054居宅介護支援</v>
      </c>
      <c r="C215" s="44"/>
      <c r="D215" s="44">
        <f t="shared" si="6"/>
        <v>0</v>
      </c>
      <c r="E215" s="43" t="str">
        <f t="shared" si="7"/>
        <v>無</v>
      </c>
    </row>
    <row r="216" spans="2:5">
      <c r="B216" s="44" t="str">
        <f>[1]集計表!C216&amp;[1]集計表!E216</f>
        <v>1463090008訪問看護</v>
      </c>
      <c r="C216" s="44"/>
      <c r="D216" s="44">
        <f t="shared" si="6"/>
        <v>0</v>
      </c>
      <c r="E216" s="43" t="str">
        <f t="shared" si="7"/>
        <v>無</v>
      </c>
    </row>
    <row r="217" spans="2:5">
      <c r="B217" s="44" t="str">
        <f>[1]集計表!C217&amp;[1]集計表!E217</f>
        <v>訪問リハビリテーション</v>
      </c>
      <c r="C217" s="44"/>
      <c r="D217" s="44">
        <f t="shared" si="6"/>
        <v>0</v>
      </c>
      <c r="E217" s="43" t="str">
        <f t="shared" si="7"/>
        <v>無</v>
      </c>
    </row>
    <row r="218" spans="2:5">
      <c r="B218" s="44" t="str">
        <f>[1]集計表!C218&amp;[1]集計表!E218</f>
        <v>訪問リハビリテーション</v>
      </c>
      <c r="C218" s="44"/>
      <c r="D218" s="44">
        <f t="shared" si="6"/>
        <v>0</v>
      </c>
      <c r="E218" s="43" t="str">
        <f t="shared" si="7"/>
        <v>無</v>
      </c>
    </row>
    <row r="219" spans="2:5">
      <c r="B219" s="44" t="str">
        <f>[1]集計表!C219&amp;[1]集計表!E219</f>
        <v>通所リハビリテーション</v>
      </c>
      <c r="C219" s="44"/>
      <c r="D219" s="44">
        <f t="shared" si="6"/>
        <v>0</v>
      </c>
      <c r="E219" s="43" t="str">
        <f t="shared" si="7"/>
        <v>無</v>
      </c>
    </row>
    <row r="220" spans="2:5">
      <c r="B220" s="44" t="str">
        <f>[1]集計表!C220&amp;[1]集計表!E220</f>
        <v>1473000444訪問入浴介護</v>
      </c>
      <c r="C220" s="44"/>
      <c r="D220" s="44">
        <f t="shared" si="6"/>
        <v>0</v>
      </c>
      <c r="E220" s="43" t="str">
        <f t="shared" si="7"/>
        <v>無</v>
      </c>
    </row>
    <row r="221" spans="2:5">
      <c r="B221" s="44" t="str">
        <f>[1]集計表!C221&amp;[1]集計表!E221</f>
        <v>1473000444居宅介護支援</v>
      </c>
      <c r="C221" s="44"/>
      <c r="D221" s="44">
        <f t="shared" si="6"/>
        <v>0</v>
      </c>
      <c r="E221" s="43" t="str">
        <f t="shared" si="7"/>
        <v>無</v>
      </c>
    </row>
    <row r="222" spans="2:5">
      <c r="B222" s="44" t="str">
        <f>[1]集計表!C222&amp;[1]集計表!E222</f>
        <v>1473000444訪問介護</v>
      </c>
      <c r="C222" s="44"/>
      <c r="D222" s="44">
        <f t="shared" si="6"/>
        <v>0</v>
      </c>
      <c r="E222" s="43" t="str">
        <f t="shared" si="7"/>
        <v>無</v>
      </c>
    </row>
    <row r="223" spans="2:5">
      <c r="B223" s="44" t="str">
        <f>[1]集計表!C223&amp;[1]集計表!E223</f>
        <v>1473000444地域密着型通所介護</v>
      </c>
      <c r="C223" s="44"/>
      <c r="D223" s="44">
        <f t="shared" si="6"/>
        <v>0</v>
      </c>
      <c r="E223" s="43" t="str">
        <f t="shared" si="7"/>
        <v>無</v>
      </c>
    </row>
    <row r="224" spans="2:5">
      <c r="B224" s="44" t="str">
        <f>[1]集計表!C224&amp;[1]集計表!E224</f>
        <v>1473003570福祉用具貸与</v>
      </c>
      <c r="C224" s="44"/>
      <c r="D224" s="44">
        <f t="shared" si="6"/>
        <v>0</v>
      </c>
      <c r="E224" s="43" t="str">
        <f t="shared" si="7"/>
        <v>無</v>
      </c>
    </row>
    <row r="225" spans="2:5">
      <c r="B225" s="44" t="str">
        <f>[1]集計表!C225&amp;[1]集計表!E225</f>
        <v>1473003562居宅介護支援</v>
      </c>
      <c r="C225" s="44"/>
      <c r="D225" s="44">
        <f t="shared" si="6"/>
        <v>0</v>
      </c>
      <c r="E225" s="43" t="str">
        <f t="shared" si="7"/>
        <v>無</v>
      </c>
    </row>
    <row r="226" spans="2:5">
      <c r="B226" s="44" t="str">
        <f>[1]集計表!C226&amp;[1]集計表!E226</f>
        <v>1463090206訪問看護</v>
      </c>
      <c r="C226" s="44"/>
      <c r="D226" s="44">
        <f t="shared" si="6"/>
        <v>0</v>
      </c>
      <c r="E226" s="43" t="str">
        <f t="shared" si="7"/>
        <v>無</v>
      </c>
    </row>
    <row r="227" spans="2:5">
      <c r="B227" s="44" t="str">
        <f>[1]集計表!C227&amp;[1]集計表!E227</f>
        <v>1473003455居宅介護支援</v>
      </c>
      <c r="C227" s="44"/>
      <c r="D227" s="44">
        <f t="shared" si="6"/>
        <v>0</v>
      </c>
      <c r="E227" s="43" t="str">
        <f t="shared" si="7"/>
        <v>無</v>
      </c>
    </row>
    <row r="228" spans="2:5">
      <c r="B228" s="44" t="str">
        <f>[1]集計表!C228&amp;[1]集計表!E228</f>
        <v>1473003653訪問介護</v>
      </c>
      <c r="C228" s="44"/>
      <c r="D228" s="44">
        <f t="shared" si="6"/>
        <v>0</v>
      </c>
      <c r="E228" s="43" t="str">
        <f t="shared" si="7"/>
        <v>無</v>
      </c>
    </row>
    <row r="229" spans="2:5">
      <c r="B229" s="44" t="str">
        <f>[1]集計表!C229&amp;[1]集計表!E229</f>
        <v>1473003307特定施設入居者生活介護</v>
      </c>
      <c r="C229" s="44"/>
      <c r="D229" s="44">
        <f t="shared" si="6"/>
        <v>0</v>
      </c>
      <c r="E229" s="43" t="str">
        <f t="shared" si="7"/>
        <v>無</v>
      </c>
    </row>
    <row r="230" spans="2:5">
      <c r="B230" s="44" t="str">
        <f>[1]集計表!C230&amp;[1]集計表!E230</f>
        <v>1473001897訪問介護</v>
      </c>
      <c r="C230" s="44"/>
      <c r="D230" s="44">
        <f t="shared" si="6"/>
        <v>0</v>
      </c>
      <c r="E230" s="43" t="str">
        <f t="shared" si="7"/>
        <v>無</v>
      </c>
    </row>
    <row r="231" spans="2:5">
      <c r="B231" s="44" t="str">
        <f>[1]集計表!C231&amp;[1]集計表!E231</f>
        <v>14930000432地域密着型通所介護</v>
      </c>
      <c r="C231" s="44"/>
      <c r="D231" s="44">
        <f t="shared" si="6"/>
        <v>0</v>
      </c>
      <c r="E231" s="43" t="str">
        <f t="shared" si="7"/>
        <v>無</v>
      </c>
    </row>
    <row r="232" spans="2:5">
      <c r="B232" s="44" t="str">
        <f>[1]集計表!C232&amp;[1]集計表!E232</f>
        <v>1473002945通所介護</v>
      </c>
      <c r="C232" s="44"/>
      <c r="D232" s="44">
        <f t="shared" si="6"/>
        <v>0</v>
      </c>
      <c r="E232" s="43" t="str">
        <f t="shared" si="7"/>
        <v>無</v>
      </c>
    </row>
    <row r="233" spans="2:5">
      <c r="B233" s="44" t="str">
        <f>[1]集計表!C233&amp;[1]集計表!E233</f>
        <v>1473002713訪問介護</v>
      </c>
      <c r="C233" s="44"/>
      <c r="D233" s="44">
        <f t="shared" si="6"/>
        <v>0</v>
      </c>
      <c r="E233" s="43" t="str">
        <f t="shared" si="7"/>
        <v>無</v>
      </c>
    </row>
    <row r="234" spans="2:5">
      <c r="B234" t="str">
        <f>[1]集計表!C234&amp;[1]集計表!E234</f>
        <v/>
      </c>
    </row>
    <row r="235" spans="2:5">
      <c r="B235" t="str">
        <f>[1]集計表!C235&amp;[1]集計表!E235</f>
        <v/>
      </c>
    </row>
    <row r="236" spans="2:5">
      <c r="B236" t="str">
        <f>[1]集計表!C236&amp;[1]集計表!E236</f>
        <v/>
      </c>
    </row>
    <row r="237" spans="2:5">
      <c r="B237" t="str">
        <f>[1]集計表!C237&amp;[1]集計表!E237</f>
        <v/>
      </c>
    </row>
    <row r="238" spans="2:5">
      <c r="B238" t="str">
        <f>[1]集計表!C238&amp;[1]集計表!E238</f>
        <v/>
      </c>
    </row>
    <row r="239" spans="2:5">
      <c r="B239" t="str">
        <f>[1]集計表!C239&amp;[1]集計表!E239</f>
        <v/>
      </c>
    </row>
    <row r="240" spans="2:5">
      <c r="B240" t="str">
        <f>[1]集計表!C240&amp;[1]集計表!E240</f>
        <v/>
      </c>
    </row>
    <row r="241" spans="2:2">
      <c r="B241" t="str">
        <f>[1]集計表!C241&amp;[1]集計表!E241</f>
        <v/>
      </c>
    </row>
    <row r="242" spans="2:2">
      <c r="B242" t="str">
        <f>[1]集計表!C242&amp;[1]集計表!E242</f>
        <v/>
      </c>
    </row>
    <row r="243" spans="2:2">
      <c r="B243" t="str">
        <f>[1]集計表!C243&amp;[1]集計表!E243</f>
        <v/>
      </c>
    </row>
    <row r="244" spans="2:2">
      <c r="B244" t="str">
        <f>[1]集計表!C244&amp;[1]集計表!E244</f>
        <v/>
      </c>
    </row>
    <row r="245" spans="2:2">
      <c r="B245" t="str">
        <f>[1]集計表!C245&amp;[1]集計表!E245</f>
        <v/>
      </c>
    </row>
    <row r="246" spans="2:2">
      <c r="B246" t="str">
        <f>[1]集計表!C246&amp;[1]集計表!E246</f>
        <v/>
      </c>
    </row>
    <row r="247" spans="2:2">
      <c r="B247" t="str">
        <f>[1]集計表!C247&amp;[1]集計表!E247</f>
        <v/>
      </c>
    </row>
    <row r="248" spans="2:2">
      <c r="B248" t="str">
        <f>[1]集計表!C248&amp;[1]集計表!E248</f>
        <v/>
      </c>
    </row>
    <row r="249" spans="2:2">
      <c r="B249" t="str">
        <f>[1]集計表!C249&amp;[1]集計表!E249</f>
        <v/>
      </c>
    </row>
    <row r="250" spans="2:2">
      <c r="B250" t="str">
        <f>[1]集計表!C250&amp;[1]集計表!E250</f>
        <v/>
      </c>
    </row>
    <row r="251" spans="2:2">
      <c r="B251" t="str">
        <f>[1]集計表!C251&amp;[1]集計表!E251</f>
        <v/>
      </c>
    </row>
    <row r="252" spans="2:2">
      <c r="B252" t="str">
        <f>[1]集計表!C252&amp;[1]集計表!E252</f>
        <v/>
      </c>
    </row>
    <row r="253" spans="2:2">
      <c r="B253" t="str">
        <f>[1]集計表!C253&amp;[1]集計表!E253</f>
        <v/>
      </c>
    </row>
    <row r="254" spans="2:2">
      <c r="B254" t="str">
        <f>[1]集計表!C254&amp;[1]集計表!E254</f>
        <v/>
      </c>
    </row>
    <row r="255" spans="2:2">
      <c r="B255" t="str">
        <f>[1]集計表!C255&amp;[1]集計表!E255</f>
        <v/>
      </c>
    </row>
    <row r="256" spans="2:2">
      <c r="B256" t="str">
        <f>[1]集計表!C256&amp;[1]集計表!E256</f>
        <v/>
      </c>
    </row>
    <row r="257" spans="2:2">
      <c r="B257" t="str">
        <f>[1]集計表!C257&amp;[1]集計表!E257</f>
        <v/>
      </c>
    </row>
    <row r="258" spans="2:2">
      <c r="B258" t="str">
        <f>[1]集計表!C258&amp;[1]集計表!E258</f>
        <v/>
      </c>
    </row>
    <row r="259" spans="2:2">
      <c r="B259" t="str">
        <f>[1]集計表!C259&amp;[1]集計表!E259</f>
        <v/>
      </c>
    </row>
    <row r="260" spans="2:2">
      <c r="B260" t="str">
        <f>[1]集計表!C260&amp;[1]集計表!E260</f>
        <v/>
      </c>
    </row>
    <row r="261" spans="2:2">
      <c r="B261" t="str">
        <f>[1]集計表!C261&amp;[1]集計表!E261</f>
        <v/>
      </c>
    </row>
    <row r="262" spans="2:2">
      <c r="B262" t="str">
        <f>[1]集計表!C262&amp;[1]集計表!E262</f>
        <v/>
      </c>
    </row>
    <row r="263" spans="2:2">
      <c r="B263" t="str">
        <f>[1]集計表!C263&amp;[1]集計表!E263</f>
        <v/>
      </c>
    </row>
    <row r="264" spans="2:2">
      <c r="B264" t="str">
        <f>[1]集計表!C264&amp;[1]集計表!E264</f>
        <v/>
      </c>
    </row>
    <row r="265" spans="2:2">
      <c r="B265" t="str">
        <f>[1]集計表!C265&amp;[1]集計表!E265</f>
        <v/>
      </c>
    </row>
    <row r="266" spans="2:2">
      <c r="B266" t="str">
        <f>[1]集計表!C266&amp;[1]集計表!E266</f>
        <v/>
      </c>
    </row>
    <row r="267" spans="2:2">
      <c r="B267" t="str">
        <f>[1]集計表!C267&amp;[1]集計表!E267</f>
        <v/>
      </c>
    </row>
    <row r="268" spans="2:2">
      <c r="B268" t="str">
        <f>[1]集計表!C268&amp;[1]集計表!E268</f>
        <v/>
      </c>
    </row>
    <row r="269" spans="2:2">
      <c r="B269" t="str">
        <f>[1]集計表!C269&amp;[1]集計表!E269</f>
        <v/>
      </c>
    </row>
    <row r="270" spans="2:2">
      <c r="B270" t="str">
        <f>[1]集計表!C270&amp;[1]集計表!E270</f>
        <v/>
      </c>
    </row>
    <row r="271" spans="2:2">
      <c r="B271" t="str">
        <f>[1]集計表!C271&amp;[1]集計表!E271</f>
        <v/>
      </c>
    </row>
    <row r="272" spans="2:2">
      <c r="B272" t="str">
        <f>[1]集計表!C272&amp;[1]集計表!E272</f>
        <v/>
      </c>
    </row>
    <row r="273" spans="2:2">
      <c r="B273" t="str">
        <f>[1]集計表!C273&amp;[1]集計表!E273</f>
        <v/>
      </c>
    </row>
    <row r="274" spans="2:2">
      <c r="B274" t="str">
        <f>[1]集計表!C274&amp;[1]集計表!E274</f>
        <v/>
      </c>
    </row>
    <row r="275" spans="2:2">
      <c r="B275" t="str">
        <f>[1]集計表!C275&amp;[1]集計表!E275</f>
        <v/>
      </c>
    </row>
    <row r="276" spans="2:2">
      <c r="B276" t="str">
        <f>[1]集計表!C276&amp;[1]集計表!E276</f>
        <v/>
      </c>
    </row>
    <row r="277" spans="2:2">
      <c r="B277" t="str">
        <f>[1]集計表!C277&amp;[1]集計表!E277</f>
        <v/>
      </c>
    </row>
    <row r="278" spans="2:2">
      <c r="B278" t="str">
        <f>[1]集計表!C278&amp;[1]集計表!E278</f>
        <v/>
      </c>
    </row>
    <row r="279" spans="2:2">
      <c r="B279" t="str">
        <f>[1]集計表!C279&amp;[1]集計表!E279</f>
        <v/>
      </c>
    </row>
    <row r="280" spans="2:2">
      <c r="B280" t="str">
        <f>[1]集計表!C280&amp;[1]集計表!E280&amp;[1]集計表!F280</f>
        <v/>
      </c>
    </row>
    <row r="281" spans="2:2">
      <c r="B281" t="str">
        <f>[1]集計表!C281&amp;[1]集計表!E281&amp;[1]集計表!F281</f>
        <v/>
      </c>
    </row>
    <row r="282" spans="2:2">
      <c r="B282" t="str">
        <f>[1]集計表!C282&amp;[1]集計表!E282&amp;[1]集計表!F282</f>
        <v/>
      </c>
    </row>
    <row r="283" spans="2:2">
      <c r="B283" t="str">
        <f>[1]集計表!C283&amp;[1]集計表!E283&amp;[1]集計表!F283</f>
        <v/>
      </c>
    </row>
    <row r="284" spans="2:2">
      <c r="B284" t="str">
        <f>[1]集計表!C284&amp;[1]集計表!E284&amp;[1]集計表!F284</f>
        <v/>
      </c>
    </row>
    <row r="285" spans="2:2">
      <c r="B285" t="str">
        <f>[1]集計表!C285&amp;[1]集計表!E285&amp;[1]集計表!F285</f>
        <v/>
      </c>
    </row>
    <row r="286" spans="2:2">
      <c r="B286" t="str">
        <f>[1]集計表!C286&amp;[1]集計表!E286&amp;[1]集計表!F286</f>
        <v/>
      </c>
    </row>
    <row r="287" spans="2:2">
      <c r="B287" t="str">
        <f>[1]集計表!C287&amp;[1]集計表!E287&amp;[1]集計表!F287</f>
        <v/>
      </c>
    </row>
    <row r="288" spans="2:2">
      <c r="B288" t="str">
        <f>[1]集計表!C288&amp;[1]集計表!E288&amp;[1]集計表!F288</f>
        <v/>
      </c>
    </row>
    <row r="289" spans="2:2">
      <c r="B289" t="str">
        <f>[1]集計表!C289&amp;[1]集計表!E289&amp;[1]集計表!F289</f>
        <v/>
      </c>
    </row>
    <row r="290" spans="2:2">
      <c r="B290" t="str">
        <f>[1]集計表!C290&amp;[1]集計表!E290&amp;[1]集計表!F290</f>
        <v/>
      </c>
    </row>
    <row r="291" spans="2:2">
      <c r="B291" t="str">
        <f>[1]集計表!C291&amp;[1]集計表!E291&amp;[1]集計表!F291</f>
        <v/>
      </c>
    </row>
    <row r="292" spans="2:2">
      <c r="B292" t="str">
        <f>[1]集計表!C292&amp;[1]集計表!E292&amp;[1]集計表!F292</f>
        <v/>
      </c>
    </row>
    <row r="293" spans="2:2">
      <c r="B293" t="str">
        <f>[1]集計表!C293&amp;[1]集計表!E293&amp;[1]集計表!F293</f>
        <v/>
      </c>
    </row>
    <row r="294" spans="2:2">
      <c r="B294" t="str">
        <f>[1]集計表!C294&amp;[1]集計表!E294&amp;[1]集計表!F294</f>
        <v/>
      </c>
    </row>
    <row r="295" spans="2:2">
      <c r="B295" t="str">
        <f>[1]集計表!C295&amp;[1]集計表!E295&amp;[1]集計表!F295</f>
        <v/>
      </c>
    </row>
    <row r="296" spans="2:2">
      <c r="B296" t="str">
        <f>[1]集計表!C296&amp;[1]集計表!E296&amp;[1]集計表!F296</f>
        <v/>
      </c>
    </row>
    <row r="297" spans="2:2">
      <c r="B297" t="str">
        <f>[1]集計表!C297&amp;[1]集計表!E297&amp;[1]集計表!F297</f>
        <v/>
      </c>
    </row>
    <row r="298" spans="2:2">
      <c r="B298" t="str">
        <f>[1]集計表!C298&amp;[1]集計表!E298&amp;[1]集計表!F298</f>
        <v/>
      </c>
    </row>
    <row r="299" spans="2:2">
      <c r="B299" t="str">
        <f>[1]集計表!C299&amp;[1]集計表!E299&amp;[1]集計表!F299</f>
        <v/>
      </c>
    </row>
    <row r="300" spans="2:2">
      <c r="B300" t="str">
        <f>[1]集計表!C300&amp;[1]集計表!E300&amp;[1]集計表!F300</f>
        <v/>
      </c>
    </row>
    <row r="301" spans="2:2">
      <c r="B301" t="str">
        <f>[1]集計表!C301&amp;[1]集計表!E301&amp;[1]集計表!F301</f>
        <v/>
      </c>
    </row>
    <row r="302" spans="2:2">
      <c r="B302" t="str">
        <f>[1]集計表!C302&amp;[1]集計表!E302&amp;[1]集計表!F302</f>
        <v/>
      </c>
    </row>
    <row r="303" spans="2:2">
      <c r="B303" t="str">
        <f>[1]集計表!C303&amp;[1]集計表!E303&amp;[1]集計表!F303</f>
        <v/>
      </c>
    </row>
    <row r="304" spans="2:2">
      <c r="B304" t="str">
        <f>[1]集計表!C304&amp;[1]集計表!E304&amp;[1]集計表!F304</f>
        <v/>
      </c>
    </row>
    <row r="305" spans="2:2">
      <c r="B305" t="str">
        <f>[1]集計表!C305&amp;[1]集計表!E305&amp;[1]集計表!F305</f>
        <v/>
      </c>
    </row>
    <row r="306" spans="2:2">
      <c r="B306" t="str">
        <f>[1]集計表!C306&amp;[1]集計表!E306&amp;[1]集計表!F306</f>
        <v/>
      </c>
    </row>
    <row r="307" spans="2:2">
      <c r="B307" t="str">
        <f>[1]集計表!C307&amp;[1]集計表!E307&amp;[1]集計表!F307</f>
        <v/>
      </c>
    </row>
    <row r="308" spans="2:2">
      <c r="B308" t="str">
        <f>[1]集計表!C308&amp;[1]集計表!E308&amp;[1]集計表!F308</f>
        <v/>
      </c>
    </row>
    <row r="309" spans="2:2">
      <c r="B309" t="str">
        <f>[1]集計表!C309&amp;[1]集計表!E309&amp;[1]集計表!F309</f>
        <v/>
      </c>
    </row>
    <row r="310" spans="2:2">
      <c r="B310" t="str">
        <f>[1]集計表!C310&amp;[1]集計表!E310&amp;[1]集計表!F310</f>
        <v/>
      </c>
    </row>
    <row r="311" spans="2:2">
      <c r="B311" t="str">
        <f>[1]集計表!C311&amp;[1]集計表!E311&amp;[1]集計表!F311</f>
        <v/>
      </c>
    </row>
    <row r="312" spans="2:2">
      <c r="B312" t="str">
        <f>[1]集計表!C312&amp;[1]集計表!E312&amp;[1]集計表!F312</f>
        <v/>
      </c>
    </row>
    <row r="313" spans="2:2">
      <c r="B313" t="str">
        <f>[1]集計表!C313&amp;[1]集計表!E313&amp;[1]集計表!F313</f>
        <v/>
      </c>
    </row>
    <row r="314" spans="2:2">
      <c r="B314" t="str">
        <f>[1]集計表!C314&amp;[1]集計表!E314&amp;[1]集計表!F314</f>
        <v/>
      </c>
    </row>
    <row r="315" spans="2:2">
      <c r="B315" t="str">
        <f>[1]集計表!C315&amp;[1]集計表!E315&amp;[1]集計表!F315</f>
        <v/>
      </c>
    </row>
    <row r="316" spans="2:2">
      <c r="B316" t="str">
        <f>[1]集計表!C316&amp;[1]集計表!E316&amp;[1]集計表!F316</f>
        <v/>
      </c>
    </row>
    <row r="317" spans="2:2">
      <c r="B317" t="str">
        <f>[1]集計表!C317&amp;[1]集計表!E317&amp;[1]集計表!F317</f>
        <v/>
      </c>
    </row>
    <row r="318" spans="2:2">
      <c r="B318" t="str">
        <f>[1]集計表!C318&amp;[1]集計表!E318&amp;[1]集計表!F318</f>
        <v/>
      </c>
    </row>
    <row r="319" spans="2:2">
      <c r="B319" t="str">
        <f>[1]集計表!C319&amp;[1]集計表!E319&amp;[1]集計表!F319</f>
        <v/>
      </c>
    </row>
    <row r="320" spans="2:2">
      <c r="B320" t="str">
        <f>[1]集計表!C320&amp;[1]集計表!E320&amp;[1]集計表!F320</f>
        <v/>
      </c>
    </row>
    <row r="321" spans="2:2">
      <c r="B321" t="str">
        <f>[1]集計表!C321&amp;[1]集計表!E321&amp;[1]集計表!F321</f>
        <v/>
      </c>
    </row>
    <row r="322" spans="2:2">
      <c r="B322" t="str">
        <f>[1]集計表!C322&amp;[1]集計表!E322&amp;[1]集計表!F322</f>
        <v/>
      </c>
    </row>
    <row r="323" spans="2:2">
      <c r="B323" t="str">
        <f>[1]集計表!C323&amp;[1]集計表!E323&amp;[1]集計表!F323</f>
        <v/>
      </c>
    </row>
    <row r="324" spans="2:2">
      <c r="B324" t="str">
        <f>[1]集計表!C324&amp;[1]集計表!E324&amp;[1]集計表!F324</f>
        <v/>
      </c>
    </row>
    <row r="325" spans="2:2">
      <c r="B325" t="str">
        <f>[1]集計表!C325&amp;[1]集計表!E325&amp;[1]集計表!F325</f>
        <v/>
      </c>
    </row>
    <row r="326" spans="2:2">
      <c r="B326" t="str">
        <f>[1]集計表!C326&amp;[1]集計表!E326&amp;[1]集計表!F326</f>
        <v/>
      </c>
    </row>
    <row r="327" spans="2:2">
      <c r="B327" t="str">
        <f>[1]集計表!C327&amp;[1]集計表!E327&amp;[1]集計表!F327</f>
        <v/>
      </c>
    </row>
    <row r="328" spans="2:2">
      <c r="B328" t="str">
        <f>[1]集計表!C328&amp;[1]集計表!E328&amp;[1]集計表!F328</f>
        <v/>
      </c>
    </row>
    <row r="329" spans="2:2">
      <c r="B329" t="str">
        <f>[1]集計表!C329&amp;[1]集計表!E329&amp;[1]集計表!F329</f>
        <v/>
      </c>
    </row>
    <row r="330" spans="2:2">
      <c r="B330" t="str">
        <f>[1]集計表!C330&amp;[1]集計表!E330&amp;[1]集計表!F330</f>
        <v/>
      </c>
    </row>
    <row r="331" spans="2:2">
      <c r="B331" t="str">
        <f>[1]集計表!C331&amp;[1]集計表!E331&amp;[1]集計表!F331</f>
        <v/>
      </c>
    </row>
    <row r="332" spans="2:2">
      <c r="B332" t="str">
        <f>[1]集計表!C332&amp;[1]集計表!E332&amp;[1]集計表!F332</f>
        <v/>
      </c>
    </row>
    <row r="333" spans="2:2">
      <c r="B333" t="str">
        <f>[1]集計表!C333&amp;[1]集計表!E333&amp;[1]集計表!F333</f>
        <v/>
      </c>
    </row>
    <row r="334" spans="2:2">
      <c r="B334" t="str">
        <f>[1]集計表!C334&amp;[1]集計表!E334&amp;[1]集計表!F334</f>
        <v/>
      </c>
    </row>
    <row r="335" spans="2:2">
      <c r="B335" t="str">
        <f>[1]集計表!C335&amp;[1]集計表!E335&amp;[1]集計表!F335</f>
        <v/>
      </c>
    </row>
    <row r="336" spans="2:2">
      <c r="B336" t="str">
        <f>[1]集計表!C336&amp;[1]集計表!E336&amp;[1]集計表!F336</f>
        <v/>
      </c>
    </row>
    <row r="337" spans="2:2">
      <c r="B337" t="str">
        <f>[1]集計表!C337&amp;[1]集計表!E337&amp;[1]集計表!F337</f>
        <v/>
      </c>
    </row>
    <row r="338" spans="2:2">
      <c r="B338" t="str">
        <f>[1]集計表!C338&amp;[1]集計表!E338&amp;[1]集計表!F338</f>
        <v/>
      </c>
    </row>
    <row r="339" spans="2:2">
      <c r="B339" t="str">
        <f>[1]集計表!C339&amp;[1]集計表!E339&amp;[1]集計表!F339</f>
        <v/>
      </c>
    </row>
    <row r="340" spans="2:2">
      <c r="B340" t="str">
        <f>[1]集計表!C340&amp;[1]集計表!E340&amp;[1]集計表!F340</f>
        <v/>
      </c>
    </row>
    <row r="341" spans="2:2">
      <c r="B341" t="str">
        <f>[1]集計表!C341&amp;[1]集計表!E341&amp;[1]集計表!F341</f>
        <v/>
      </c>
    </row>
    <row r="342" spans="2:2">
      <c r="B342" t="str">
        <f>[1]集計表!C342&amp;[1]集計表!E342&amp;[1]集計表!F342</f>
        <v/>
      </c>
    </row>
    <row r="343" spans="2:2">
      <c r="B343" t="str">
        <f>[1]集計表!C343&amp;[1]集計表!E343&amp;[1]集計表!F343</f>
        <v/>
      </c>
    </row>
    <row r="344" spans="2:2">
      <c r="B344" t="str">
        <f>[1]集計表!C344&amp;[1]集計表!E344&amp;[1]集計表!F344</f>
        <v/>
      </c>
    </row>
    <row r="345" spans="2:2">
      <c r="B345" t="str">
        <f>[1]集計表!C345&amp;[1]集計表!E345&amp;[1]集計表!F345</f>
        <v/>
      </c>
    </row>
    <row r="346" spans="2:2">
      <c r="B346" t="str">
        <f>[1]集計表!C346&amp;[1]集計表!E346&amp;[1]集計表!F346</f>
        <v/>
      </c>
    </row>
    <row r="347" spans="2:2">
      <c r="B347" t="str">
        <f>[1]集計表!C347&amp;[1]集計表!E347&amp;[1]集計表!F347</f>
        <v/>
      </c>
    </row>
    <row r="348" spans="2:2">
      <c r="B348" t="str">
        <f>[1]集計表!C348&amp;[1]集計表!E348&amp;[1]集計表!F348</f>
        <v/>
      </c>
    </row>
    <row r="349" spans="2:2">
      <c r="B349" t="str">
        <f>[1]集計表!C349&amp;[1]集計表!E349&amp;[1]集計表!F349</f>
        <v/>
      </c>
    </row>
    <row r="350" spans="2:2">
      <c r="B350" t="str">
        <f>[1]集計表!C350&amp;[1]集計表!E350&amp;[1]集計表!F350</f>
        <v/>
      </c>
    </row>
    <row r="351" spans="2:2">
      <c r="B351" t="str">
        <f>[1]集計表!C351&amp;[1]集計表!E351&amp;[1]集計表!F351</f>
        <v/>
      </c>
    </row>
    <row r="352" spans="2:2">
      <c r="B352" t="str">
        <f>[1]集計表!C352&amp;[1]集計表!E352&amp;[1]集計表!F352</f>
        <v/>
      </c>
    </row>
    <row r="353" spans="2:2">
      <c r="B353" t="str">
        <f>[1]集計表!C353&amp;[1]集計表!E353&amp;[1]集計表!F353</f>
        <v/>
      </c>
    </row>
    <row r="354" spans="2:2">
      <c r="B354" t="str">
        <f>[1]集計表!C354&amp;[1]集計表!E354&amp;[1]集計表!F354</f>
        <v/>
      </c>
    </row>
    <row r="355" spans="2:2">
      <c r="B355" t="str">
        <f>[1]集計表!C355&amp;[1]集計表!E355&amp;[1]集計表!F355</f>
        <v/>
      </c>
    </row>
    <row r="356" spans="2:2">
      <c r="B356" t="str">
        <f>[1]集計表!C356&amp;[1]集計表!E356&amp;[1]集計表!F356</f>
        <v/>
      </c>
    </row>
    <row r="357" spans="2:2">
      <c r="B357" t="str">
        <f>[1]集計表!C357&amp;[1]集計表!E357&amp;[1]集計表!F357</f>
        <v/>
      </c>
    </row>
    <row r="358" spans="2:2">
      <c r="B358" t="str">
        <f>[1]集計表!C358&amp;[1]集計表!E358&amp;[1]集計表!F358</f>
        <v/>
      </c>
    </row>
    <row r="359" spans="2:2">
      <c r="B359" t="str">
        <f>[1]集計表!C359&amp;[1]集計表!E359&amp;[1]集計表!F359</f>
        <v/>
      </c>
    </row>
    <row r="360" spans="2:2">
      <c r="B360" t="str">
        <f>[1]集計表!C360&amp;[1]集計表!E360&amp;[1]集計表!F360</f>
        <v/>
      </c>
    </row>
    <row r="361" spans="2:2">
      <c r="B361" t="str">
        <f>[1]集計表!C361&amp;[1]集計表!E361&amp;[1]集計表!F361</f>
        <v/>
      </c>
    </row>
    <row r="362" spans="2:2">
      <c r="B362" t="str">
        <f>[1]集計表!C362&amp;[1]集計表!E362&amp;[1]集計表!F362</f>
        <v/>
      </c>
    </row>
    <row r="363" spans="2:2">
      <c r="B363" t="str">
        <f>[1]集計表!C363&amp;[1]集計表!E363&amp;[1]集計表!F363</f>
        <v/>
      </c>
    </row>
    <row r="364" spans="2:2">
      <c r="B364" t="str">
        <f>[1]集計表!C364&amp;[1]集計表!E364&amp;[1]集計表!F364</f>
        <v/>
      </c>
    </row>
    <row r="365" spans="2:2">
      <c r="B365" t="str">
        <f>[1]集計表!C365&amp;[1]集計表!E365&amp;[1]集計表!F365</f>
        <v/>
      </c>
    </row>
    <row r="366" spans="2:2">
      <c r="B366" t="str">
        <f>[1]集計表!C366&amp;[1]集計表!E366&amp;[1]集計表!F366</f>
        <v/>
      </c>
    </row>
    <row r="367" spans="2:2">
      <c r="B367" t="str">
        <f>[1]集計表!C367&amp;[1]集計表!E367&amp;[1]集計表!F367</f>
        <v/>
      </c>
    </row>
    <row r="368" spans="2:2">
      <c r="B368" t="str">
        <f>[1]集計表!C368&amp;[1]集計表!E368&amp;[1]集計表!F368</f>
        <v/>
      </c>
    </row>
    <row r="369" spans="2:2">
      <c r="B369" t="str">
        <f>[1]集計表!C369&amp;[1]集計表!E369&amp;[1]集計表!F369</f>
        <v/>
      </c>
    </row>
    <row r="370" spans="2:2">
      <c r="B370" t="str">
        <f>[1]集計表!C370&amp;[1]集計表!E370&amp;[1]集計表!F370</f>
        <v/>
      </c>
    </row>
    <row r="371" spans="2:2">
      <c r="B371" t="str">
        <f>[1]集計表!C371&amp;[1]集計表!E371&amp;[1]集計表!F371</f>
        <v/>
      </c>
    </row>
    <row r="372" spans="2:2">
      <c r="B372" t="str">
        <f>[1]集計表!C372&amp;[1]集計表!E372&amp;[1]集計表!F372</f>
        <v/>
      </c>
    </row>
    <row r="373" spans="2:2">
      <c r="B373" t="str">
        <f>[1]集計表!C373&amp;[1]集計表!E373&amp;[1]集計表!F373</f>
        <v/>
      </c>
    </row>
    <row r="374" spans="2:2">
      <c r="B374" t="str">
        <f>[1]集計表!C374&amp;[1]集計表!E374&amp;[1]集計表!F374</f>
        <v/>
      </c>
    </row>
    <row r="375" spans="2:2">
      <c r="B375" t="str">
        <f>[1]集計表!C375&amp;[1]集計表!E375&amp;[1]集計表!F375</f>
        <v/>
      </c>
    </row>
    <row r="376" spans="2:2">
      <c r="B376" t="str">
        <f>[1]集計表!C376&amp;[1]集計表!E376&amp;[1]集計表!F376</f>
        <v/>
      </c>
    </row>
    <row r="377" spans="2:2">
      <c r="B377" t="str">
        <f>[1]集計表!C377&amp;[1]集計表!E377&amp;[1]集計表!F377</f>
        <v/>
      </c>
    </row>
    <row r="378" spans="2:2">
      <c r="B378" t="str">
        <f>[1]集計表!C378&amp;[1]集計表!E378&amp;[1]集計表!F378</f>
        <v/>
      </c>
    </row>
    <row r="379" spans="2:2">
      <c r="B379" t="str">
        <f>[1]集計表!C379&amp;[1]集計表!E379&amp;[1]集計表!F379</f>
        <v/>
      </c>
    </row>
    <row r="380" spans="2:2">
      <c r="B380" t="str">
        <f>[1]集計表!C380&amp;[1]集計表!E380&amp;[1]集計表!F380</f>
        <v/>
      </c>
    </row>
    <row r="381" spans="2:2">
      <c r="B381" t="str">
        <f>[1]集計表!C381&amp;[1]集計表!E381&amp;[1]集計表!F381</f>
        <v/>
      </c>
    </row>
    <row r="382" spans="2:2">
      <c r="B382" t="str">
        <f>[1]集計表!C382&amp;[1]集計表!E382&amp;[1]集計表!F382</f>
        <v/>
      </c>
    </row>
    <row r="383" spans="2:2">
      <c r="B383" t="str">
        <f>[1]集計表!C383&amp;[1]集計表!E383&amp;[1]集計表!F383</f>
        <v/>
      </c>
    </row>
    <row r="384" spans="2:2">
      <c r="B384" t="str">
        <f>[1]集計表!C384&amp;[1]集計表!E384&amp;[1]集計表!F384</f>
        <v/>
      </c>
    </row>
    <row r="385" spans="2:2">
      <c r="B385" t="str">
        <f>[1]集計表!C385&amp;[1]集計表!E385&amp;[1]集計表!F385</f>
        <v/>
      </c>
    </row>
    <row r="386" spans="2:2">
      <c r="B386" t="str">
        <f>[1]集計表!C386&amp;[1]集計表!E386&amp;[1]集計表!F386</f>
        <v/>
      </c>
    </row>
    <row r="387" spans="2:2">
      <c r="B387" t="str">
        <f>[1]集計表!C387&amp;[1]集計表!E387&amp;[1]集計表!F387</f>
        <v/>
      </c>
    </row>
    <row r="388" spans="2:2">
      <c r="B388" t="str">
        <f>[1]集計表!C388&amp;[1]集計表!E388&amp;[1]集計表!F388</f>
        <v/>
      </c>
    </row>
    <row r="389" spans="2:2">
      <c r="B389" t="str">
        <f>[1]集計表!C389&amp;[1]集計表!E389&amp;[1]集計表!F389</f>
        <v/>
      </c>
    </row>
    <row r="390" spans="2:2">
      <c r="B390" t="str">
        <f>[1]集計表!C390&amp;[1]集計表!E390&amp;[1]集計表!F390</f>
        <v/>
      </c>
    </row>
    <row r="391" spans="2:2">
      <c r="B391" t="str">
        <f>[1]集計表!C391&amp;[1]集計表!E391&amp;[1]集計表!F391</f>
        <v/>
      </c>
    </row>
    <row r="392" spans="2:2">
      <c r="B392" t="str">
        <f>[1]集計表!C392&amp;[1]集計表!E392&amp;[1]集計表!F392</f>
        <v/>
      </c>
    </row>
    <row r="393" spans="2:2">
      <c r="B393" t="str">
        <f>[1]集計表!C393&amp;[1]集計表!E393&amp;[1]集計表!F393</f>
        <v/>
      </c>
    </row>
    <row r="394" spans="2:2">
      <c r="B394" t="str">
        <f>[1]集計表!C394&amp;[1]集計表!E394&amp;[1]集計表!F394</f>
        <v/>
      </c>
    </row>
    <row r="395" spans="2:2">
      <c r="B395" t="str">
        <f>[1]集計表!C395&amp;[1]集計表!E395&amp;[1]集計表!F395</f>
        <v/>
      </c>
    </row>
    <row r="396" spans="2:2">
      <c r="B396" t="str">
        <f>[1]集計表!C396&amp;[1]集計表!E396&amp;[1]集計表!F396</f>
        <v/>
      </c>
    </row>
    <row r="397" spans="2:2">
      <c r="B397" t="str">
        <f>[1]集計表!C397&amp;[1]集計表!E397&amp;[1]集計表!F397</f>
        <v/>
      </c>
    </row>
    <row r="398" spans="2:2">
      <c r="B398" t="str">
        <f>[1]集計表!C398&amp;[1]集計表!E398&amp;[1]集計表!F398</f>
        <v/>
      </c>
    </row>
    <row r="399" spans="2:2">
      <c r="B399" t="str">
        <f>[1]集計表!C399&amp;[1]集計表!E399&amp;[1]集計表!F399</f>
        <v/>
      </c>
    </row>
    <row r="400" spans="2:2">
      <c r="B400" t="str">
        <f>[1]集計表!C400&amp;[1]集計表!E400&amp;[1]集計表!F400</f>
        <v/>
      </c>
    </row>
    <row r="401" spans="2:2">
      <c r="B401" t="str">
        <f>[1]集計表!C401&amp;[1]集計表!E401&amp;[1]集計表!F401</f>
        <v/>
      </c>
    </row>
    <row r="402" spans="2:2">
      <c r="B402" t="str">
        <f>[1]集計表!C402&amp;[1]集計表!E402&amp;[1]集計表!F402</f>
        <v/>
      </c>
    </row>
    <row r="403" spans="2:2">
      <c r="B403" t="str">
        <f>[1]集計表!C403&amp;[1]集計表!E403&amp;[1]集計表!F403</f>
        <v/>
      </c>
    </row>
    <row r="404" spans="2:2">
      <c r="B404" t="str">
        <f>[1]集計表!C404&amp;[1]集計表!E404&amp;[1]集計表!F404</f>
        <v/>
      </c>
    </row>
    <row r="405" spans="2:2">
      <c r="B405" t="str">
        <f>[1]集計表!C405&amp;[1]集計表!E405&amp;[1]集計表!F405</f>
        <v/>
      </c>
    </row>
    <row r="406" spans="2:2">
      <c r="B406" t="str">
        <f>[1]集計表!C406&amp;[1]集計表!E406&amp;[1]集計表!F406</f>
        <v/>
      </c>
    </row>
    <row r="407" spans="2:2">
      <c r="B407" t="str">
        <f>[1]集計表!C407&amp;[1]集計表!E407&amp;[1]集計表!F407</f>
        <v/>
      </c>
    </row>
    <row r="408" spans="2:2">
      <c r="B408" t="str">
        <f>[1]集計表!C408&amp;[1]集計表!E408&amp;[1]集計表!F408</f>
        <v/>
      </c>
    </row>
    <row r="409" spans="2:2">
      <c r="B409" t="str">
        <f>[1]集計表!C409&amp;[1]集計表!E409&amp;[1]集計表!F409</f>
        <v/>
      </c>
    </row>
    <row r="410" spans="2:2">
      <c r="B410" t="str">
        <f>[1]集計表!C410&amp;[1]集計表!E410&amp;[1]集計表!F410</f>
        <v/>
      </c>
    </row>
    <row r="411" spans="2:2">
      <c r="B411" t="str">
        <f>[1]集計表!C411&amp;[1]集計表!E411&amp;[1]集計表!F411</f>
        <v/>
      </c>
    </row>
    <row r="412" spans="2:2">
      <c r="B412" t="str">
        <f>[1]集計表!C412&amp;[1]集計表!E412&amp;[1]集計表!F412</f>
        <v/>
      </c>
    </row>
    <row r="413" spans="2:2">
      <c r="B413" t="str">
        <f>[1]集計表!C413&amp;[1]集計表!E413&amp;[1]集計表!F413</f>
        <v/>
      </c>
    </row>
    <row r="414" spans="2:2">
      <c r="B414" t="str">
        <f>[1]集計表!C414&amp;[1]集計表!E414&amp;[1]集計表!F414</f>
        <v/>
      </c>
    </row>
    <row r="415" spans="2:2">
      <c r="B415" t="str">
        <f>[1]集計表!C415&amp;[1]集計表!E415&amp;[1]集計表!F415</f>
        <v/>
      </c>
    </row>
    <row r="416" spans="2:2">
      <c r="B416" t="str">
        <f>[1]集計表!C416&amp;[1]集計表!E416&amp;[1]集計表!F416</f>
        <v/>
      </c>
    </row>
    <row r="417" spans="2:2">
      <c r="B417" t="str">
        <f>[1]集計表!C417&amp;[1]集計表!E417&amp;[1]集計表!F417</f>
        <v/>
      </c>
    </row>
    <row r="418" spans="2:2">
      <c r="B418" t="str">
        <f>[1]集計表!C418&amp;[1]集計表!E418&amp;[1]集計表!F418</f>
        <v/>
      </c>
    </row>
    <row r="419" spans="2:2">
      <c r="B419" t="str">
        <f>[1]集計表!C419&amp;[1]集計表!E419&amp;[1]集計表!F419</f>
        <v/>
      </c>
    </row>
    <row r="420" spans="2:2">
      <c r="B420" t="str">
        <f>[1]集計表!C420&amp;[1]集計表!E420&amp;[1]集計表!F420</f>
        <v/>
      </c>
    </row>
    <row r="421" spans="2:2">
      <c r="B421" t="str">
        <f>[1]集計表!C421&amp;[1]集計表!E421&amp;[1]集計表!F421</f>
        <v/>
      </c>
    </row>
    <row r="422" spans="2:2">
      <c r="B422" t="str">
        <f>[1]集計表!C422&amp;[1]集計表!E422&amp;[1]集計表!F422</f>
        <v/>
      </c>
    </row>
    <row r="423" spans="2:2">
      <c r="B423" t="str">
        <f>[1]集計表!C423&amp;[1]集計表!E423&amp;[1]集計表!F423</f>
        <v/>
      </c>
    </row>
    <row r="424" spans="2:2">
      <c r="B424" t="str">
        <f>[1]集計表!C424&amp;[1]集計表!E424&amp;[1]集計表!F424</f>
        <v/>
      </c>
    </row>
    <row r="425" spans="2:2">
      <c r="B425" t="str">
        <f>[1]集計表!C425&amp;[1]集計表!E425&amp;[1]集計表!F425</f>
        <v/>
      </c>
    </row>
    <row r="426" spans="2:2">
      <c r="B426" t="str">
        <f>[1]集計表!C426&amp;[1]集計表!E426&amp;[1]集計表!F426</f>
        <v/>
      </c>
    </row>
    <row r="427" spans="2:2">
      <c r="B427" t="str">
        <f>[1]集計表!C427&amp;[1]集計表!E427&amp;[1]集計表!F427</f>
        <v/>
      </c>
    </row>
    <row r="428" spans="2:2">
      <c r="B428" t="str">
        <f>[1]集計表!C428&amp;[1]集計表!E428&amp;[1]集計表!F428</f>
        <v/>
      </c>
    </row>
    <row r="429" spans="2:2">
      <c r="B429" t="str">
        <f>[1]集計表!C429&amp;[1]集計表!E429&amp;[1]集計表!F429</f>
        <v/>
      </c>
    </row>
    <row r="430" spans="2:2">
      <c r="B430" t="str">
        <f>[1]集計表!C430&amp;[1]集計表!E430&amp;[1]集計表!F430</f>
        <v/>
      </c>
    </row>
    <row r="431" spans="2:2">
      <c r="B431" t="str">
        <f>[1]集計表!C431&amp;[1]集計表!E431&amp;[1]集計表!F431</f>
        <v/>
      </c>
    </row>
    <row r="432" spans="2:2">
      <c r="B432" t="str">
        <f>[1]集計表!C432&amp;[1]集計表!E432&amp;[1]集計表!F432</f>
        <v/>
      </c>
    </row>
    <row r="433" spans="2:2">
      <c r="B433" t="str">
        <f>[1]集計表!C433&amp;[1]集計表!E433&amp;[1]集計表!F433</f>
        <v/>
      </c>
    </row>
    <row r="434" spans="2:2">
      <c r="B434" t="str">
        <f>[1]集計表!C434&amp;[1]集計表!E434&amp;[1]集計表!F434</f>
        <v/>
      </c>
    </row>
    <row r="435" spans="2:2">
      <c r="B435" t="str">
        <f>[1]集計表!C435&amp;[1]集計表!E435&amp;[1]集計表!F435</f>
        <v/>
      </c>
    </row>
    <row r="436" spans="2:2">
      <c r="B436" t="str">
        <f>[1]集計表!C436&amp;[1]集計表!E436&amp;[1]集計表!F436</f>
        <v/>
      </c>
    </row>
    <row r="437" spans="2:2">
      <c r="B437" t="str">
        <f>[1]集計表!C437&amp;[1]集計表!E437&amp;[1]集計表!F437</f>
        <v/>
      </c>
    </row>
    <row r="438" spans="2:2">
      <c r="B438" t="str">
        <f>[1]集計表!C438&amp;[1]集計表!E438&amp;[1]集計表!F438</f>
        <v/>
      </c>
    </row>
    <row r="439" spans="2:2">
      <c r="B439" t="str">
        <f>[1]集計表!C439&amp;[1]集計表!E439&amp;[1]集計表!F439</f>
        <v/>
      </c>
    </row>
    <row r="440" spans="2:2">
      <c r="B440" t="str">
        <f>[1]集計表!C440&amp;[1]集計表!E440&amp;[1]集計表!F440</f>
        <v/>
      </c>
    </row>
    <row r="441" spans="2:2">
      <c r="B441" t="str">
        <f>[1]集計表!C441&amp;[1]集計表!E441&amp;[1]集計表!F441</f>
        <v/>
      </c>
    </row>
    <row r="442" spans="2:2">
      <c r="B442" t="str">
        <f>[1]集計表!C442&amp;[1]集計表!E442&amp;[1]集計表!F442</f>
        <v/>
      </c>
    </row>
    <row r="443" spans="2:2">
      <c r="B443" t="str">
        <f>[1]集計表!C443&amp;[1]集計表!E443&amp;[1]集計表!F443</f>
        <v/>
      </c>
    </row>
    <row r="444" spans="2:2">
      <c r="B444" t="str">
        <f>[1]集計表!C444&amp;[1]集計表!E444&amp;[1]集計表!F444</f>
        <v/>
      </c>
    </row>
    <row r="445" spans="2:2">
      <c r="B445" t="str">
        <f>[1]集計表!C445&amp;[1]集計表!E445&amp;[1]集計表!F445</f>
        <v/>
      </c>
    </row>
    <row r="446" spans="2:2">
      <c r="B446" t="str">
        <f>[1]集計表!C446&amp;[1]集計表!E446&amp;[1]集計表!F446</f>
        <v/>
      </c>
    </row>
    <row r="447" spans="2:2">
      <c r="B447" t="str">
        <f>[1]集計表!C447&amp;[1]集計表!E447&amp;[1]集計表!F447</f>
        <v/>
      </c>
    </row>
    <row r="448" spans="2:2">
      <c r="B448" t="str">
        <f>[1]集計表!C448&amp;[1]集計表!E448&amp;[1]集計表!F448</f>
        <v/>
      </c>
    </row>
    <row r="449" spans="2:2">
      <c r="B449" t="str">
        <f>[1]集計表!C449&amp;[1]集計表!E449&amp;[1]集計表!F449</f>
        <v/>
      </c>
    </row>
    <row r="450" spans="2:2">
      <c r="B450" t="str">
        <f>[1]集計表!C450&amp;[1]集計表!E450&amp;[1]集計表!F450</f>
        <v/>
      </c>
    </row>
    <row r="451" spans="2:2">
      <c r="B451" t="str">
        <f>[1]集計表!C451&amp;[1]集計表!E451&amp;[1]集計表!F451</f>
        <v/>
      </c>
    </row>
    <row r="452" spans="2:2">
      <c r="B452" t="str">
        <f>[1]集計表!C452&amp;[1]集計表!E452&amp;[1]集計表!F452</f>
        <v/>
      </c>
    </row>
    <row r="453" spans="2:2">
      <c r="B453" t="str">
        <f>[1]集計表!C453&amp;[1]集計表!E453&amp;[1]集計表!F453</f>
        <v/>
      </c>
    </row>
    <row r="454" spans="2:2">
      <c r="B454" t="str">
        <f>[1]集計表!C454&amp;[1]集計表!E454&amp;[1]集計表!F454</f>
        <v/>
      </c>
    </row>
    <row r="455" spans="2:2">
      <c r="B455" t="str">
        <f>[1]集計表!C455&amp;[1]集計表!E455&amp;[1]集計表!F455</f>
        <v/>
      </c>
    </row>
    <row r="456" spans="2:2">
      <c r="B456" t="str">
        <f>[1]集計表!C456&amp;[1]集計表!E456&amp;[1]集計表!F456</f>
        <v/>
      </c>
    </row>
    <row r="457" spans="2:2">
      <c r="B457" t="str">
        <f>[1]集計表!C457&amp;[1]集計表!E457&amp;[1]集計表!F457</f>
        <v/>
      </c>
    </row>
    <row r="458" spans="2:2">
      <c r="B458" t="str">
        <f>[1]集計表!C458&amp;[1]集計表!E458&amp;[1]集計表!F458</f>
        <v/>
      </c>
    </row>
    <row r="459" spans="2:2">
      <c r="B459" t="str">
        <f>[1]集計表!C459&amp;[1]集計表!E459&amp;[1]集計表!F459</f>
        <v/>
      </c>
    </row>
    <row r="460" spans="2:2">
      <c r="B460" t="str">
        <f>[1]集計表!C460&amp;[1]集計表!E460&amp;[1]集計表!F460</f>
        <v/>
      </c>
    </row>
    <row r="461" spans="2:2">
      <c r="B461" t="str">
        <f>[1]集計表!C461&amp;[1]集計表!E461&amp;[1]集計表!F461</f>
        <v/>
      </c>
    </row>
    <row r="462" spans="2:2">
      <c r="B462" t="str">
        <f>[1]集計表!C462&amp;[1]集計表!E462&amp;[1]集計表!F462</f>
        <v/>
      </c>
    </row>
    <row r="463" spans="2:2">
      <c r="B463" t="str">
        <f>[1]集計表!C463&amp;[1]集計表!E463&amp;[1]集計表!F463</f>
        <v/>
      </c>
    </row>
    <row r="464" spans="2:2">
      <c r="B464" t="str">
        <f>[1]集計表!C464&amp;[1]集計表!E464&amp;[1]集計表!F464</f>
        <v/>
      </c>
    </row>
    <row r="465" spans="2:2">
      <c r="B465" t="str">
        <f>[1]集計表!C465&amp;[1]集計表!E465&amp;[1]集計表!F465</f>
        <v/>
      </c>
    </row>
    <row r="466" spans="2:2">
      <c r="B466" t="str">
        <f>[1]集計表!C466&amp;[1]集計表!E466&amp;[1]集計表!F466</f>
        <v/>
      </c>
    </row>
    <row r="467" spans="2:2">
      <c r="B467" t="str">
        <f>[1]集計表!C467&amp;[1]集計表!E467&amp;[1]集計表!F467</f>
        <v/>
      </c>
    </row>
    <row r="468" spans="2:2">
      <c r="B468" t="str">
        <f>[1]集計表!C468&amp;[1]集計表!E468&amp;[1]集計表!F468</f>
        <v/>
      </c>
    </row>
    <row r="469" spans="2:2">
      <c r="B469" t="str">
        <f>[1]集計表!C469&amp;[1]集計表!E469&amp;[1]集計表!F469</f>
        <v/>
      </c>
    </row>
    <row r="470" spans="2:2">
      <c r="B470" t="str">
        <f>[1]集計表!C470&amp;[1]集計表!E470&amp;[1]集計表!F470</f>
        <v/>
      </c>
    </row>
    <row r="471" spans="2:2">
      <c r="B471" t="str">
        <f>[1]集計表!C471&amp;[1]集計表!E471&amp;[1]集計表!F471</f>
        <v/>
      </c>
    </row>
    <row r="472" spans="2:2">
      <c r="B472" t="str">
        <f>[1]集計表!C472&amp;[1]集計表!E472&amp;[1]集計表!F472</f>
        <v/>
      </c>
    </row>
    <row r="473" spans="2:2">
      <c r="B473" t="str">
        <f>[1]集計表!C473&amp;[1]集計表!E473&amp;[1]集計表!F473</f>
        <v/>
      </c>
    </row>
    <row r="474" spans="2:2">
      <c r="B474" t="str">
        <f>[1]集計表!C474&amp;[1]集計表!E474&amp;[1]集計表!F474</f>
        <v/>
      </c>
    </row>
    <row r="475" spans="2:2">
      <c r="B475" t="str">
        <f>[1]集計表!C475&amp;[1]集計表!E475&amp;[1]集計表!F475</f>
        <v/>
      </c>
    </row>
    <row r="476" spans="2:2">
      <c r="B476" t="str">
        <f>[1]集計表!C476&amp;[1]集計表!E476&amp;[1]集計表!F476</f>
        <v/>
      </c>
    </row>
    <row r="477" spans="2:2">
      <c r="B477" t="str">
        <f>[1]集計表!C477&amp;[1]集計表!E477&amp;[1]集計表!F477</f>
        <v/>
      </c>
    </row>
    <row r="478" spans="2:2">
      <c r="B478" t="str">
        <f>[1]集計表!C478&amp;[1]集計表!E478&amp;[1]集計表!F478</f>
        <v/>
      </c>
    </row>
    <row r="479" spans="2:2">
      <c r="B479" t="str">
        <f>[1]集計表!C479&amp;[1]集計表!E479&amp;[1]集計表!F479</f>
        <v/>
      </c>
    </row>
    <row r="480" spans="2:2">
      <c r="B480" t="str">
        <f>[1]集計表!C480&amp;[1]集計表!E480&amp;[1]集計表!F480</f>
        <v/>
      </c>
    </row>
    <row r="481" spans="2:2">
      <c r="B481" t="str">
        <f>[1]集計表!C481&amp;[1]集計表!E481&amp;[1]集計表!F481</f>
        <v/>
      </c>
    </row>
    <row r="482" spans="2:2">
      <c r="B482" t="str">
        <f>[1]集計表!C482&amp;[1]集計表!E482&amp;[1]集計表!F482</f>
        <v/>
      </c>
    </row>
    <row r="483" spans="2:2">
      <c r="B483" t="str">
        <f>[1]集計表!C483&amp;[1]集計表!E483&amp;[1]集計表!F483</f>
        <v/>
      </c>
    </row>
    <row r="484" spans="2:2">
      <c r="B484" t="str">
        <f>[1]集計表!C484&amp;[1]集計表!E484&amp;[1]集計表!F484</f>
        <v/>
      </c>
    </row>
    <row r="485" spans="2:2">
      <c r="B485" t="str">
        <f>[1]集計表!C485&amp;[1]集計表!E485&amp;[1]集計表!F485</f>
        <v/>
      </c>
    </row>
    <row r="486" spans="2:2">
      <c r="B486" t="str">
        <f>[1]集計表!C486&amp;[1]集計表!E486&amp;[1]集計表!F486</f>
        <v/>
      </c>
    </row>
    <row r="487" spans="2:2">
      <c r="B487" t="str">
        <f>[1]集計表!C487&amp;[1]集計表!E487&amp;[1]集計表!F487</f>
        <v/>
      </c>
    </row>
    <row r="488" spans="2:2">
      <c r="B488" t="str">
        <f>[1]集計表!C488&amp;[1]集計表!E488&amp;[1]集計表!F488</f>
        <v/>
      </c>
    </row>
    <row r="489" spans="2:2">
      <c r="B489" t="str">
        <f>[1]集計表!C489&amp;[1]集計表!E489&amp;[1]集計表!F489</f>
        <v/>
      </c>
    </row>
    <row r="490" spans="2:2">
      <c r="B490" t="str">
        <f>[1]集計表!C490&amp;[1]集計表!E490&amp;[1]集計表!F490</f>
        <v/>
      </c>
    </row>
  </sheetData>
  <mergeCells count="1">
    <mergeCell ref="B1:E1"/>
  </mergeCells>
  <phoneticPr fontId="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85" zoomScaleNormal="85" zoomScaleSheetLayoutView="85" workbookViewId="0">
      <pane ySplit="1" topLeftCell="A6" activePane="bottomLeft" state="frozen"/>
      <selection activeCell="F9" sqref="F9:J9"/>
      <selection pane="bottomLeft" activeCell="F9" sqref="F9:J9"/>
    </sheetView>
  </sheetViews>
  <sheetFormatPr defaultRowHeight="13.5"/>
  <cols>
    <col min="1" max="1" width="44.25" customWidth="1"/>
    <col min="2" max="2" width="6.125" customWidth="1"/>
    <col min="3" max="3" width="21.625" customWidth="1"/>
    <col min="4" max="6" width="22.5" customWidth="1"/>
  </cols>
  <sheetData>
    <row r="1" spans="1:6" ht="34.15" customHeight="1">
      <c r="A1" s="6" t="s">
        <v>4</v>
      </c>
      <c r="B1" s="6" t="s">
        <v>60</v>
      </c>
      <c r="C1" s="7" t="s">
        <v>64</v>
      </c>
      <c r="D1" s="7" t="s">
        <v>52</v>
      </c>
      <c r="E1" s="7" t="s">
        <v>53</v>
      </c>
      <c r="F1" s="7" t="s">
        <v>54</v>
      </c>
    </row>
    <row r="2" spans="1:6">
      <c r="A2" t="s">
        <v>25</v>
      </c>
      <c r="B2">
        <v>1</v>
      </c>
      <c r="C2" s="3" t="s">
        <v>174</v>
      </c>
      <c r="D2" t="s">
        <v>55</v>
      </c>
      <c r="E2" t="s">
        <v>57</v>
      </c>
      <c r="F2" t="s">
        <v>5</v>
      </c>
    </row>
    <row r="3" spans="1:6">
      <c r="A3" t="s">
        <v>26</v>
      </c>
      <c r="B3">
        <v>3</v>
      </c>
      <c r="C3" s="3" t="s">
        <v>175</v>
      </c>
      <c r="D3" t="s">
        <v>56</v>
      </c>
      <c r="E3" t="s">
        <v>58</v>
      </c>
      <c r="F3" t="s">
        <v>6</v>
      </c>
    </row>
    <row r="4" spans="1:6">
      <c r="A4" t="s">
        <v>27</v>
      </c>
      <c r="B4">
        <v>1</v>
      </c>
    </row>
    <row r="5" spans="1:6">
      <c r="A5" t="s">
        <v>28</v>
      </c>
      <c r="B5">
        <v>1</v>
      </c>
    </row>
    <row r="6" spans="1:6">
      <c r="A6" t="s">
        <v>29</v>
      </c>
      <c r="B6">
        <v>1</v>
      </c>
    </row>
    <row r="7" spans="1:6">
      <c r="A7" t="s">
        <v>30</v>
      </c>
      <c r="B7">
        <v>1</v>
      </c>
    </row>
    <row r="8" spans="1:6">
      <c r="A8" s="5" t="s">
        <v>31</v>
      </c>
      <c r="B8" s="5">
        <v>1</v>
      </c>
      <c r="C8" s="5"/>
    </row>
    <row r="9" spans="1:6">
      <c r="A9" t="s">
        <v>32</v>
      </c>
      <c r="B9">
        <v>1</v>
      </c>
    </row>
    <row r="10" spans="1:6">
      <c r="A10" t="s">
        <v>33</v>
      </c>
      <c r="B10">
        <v>1</v>
      </c>
    </row>
    <row r="11" spans="1:6">
      <c r="A11" t="s">
        <v>34</v>
      </c>
      <c r="B11">
        <v>2</v>
      </c>
    </row>
    <row r="12" spans="1:6">
      <c r="A12" t="s">
        <v>35</v>
      </c>
      <c r="B12">
        <v>2</v>
      </c>
    </row>
    <row r="13" spans="1:6">
      <c r="A13" t="s">
        <v>36</v>
      </c>
      <c r="B13">
        <v>2</v>
      </c>
    </row>
    <row r="14" spans="1:6">
      <c r="A14" t="s">
        <v>37</v>
      </c>
      <c r="B14">
        <v>2</v>
      </c>
    </row>
    <row r="15" spans="1:6">
      <c r="A15" t="s">
        <v>38</v>
      </c>
      <c r="B15">
        <v>3</v>
      </c>
    </row>
    <row r="16" spans="1:6">
      <c r="A16" t="s">
        <v>39</v>
      </c>
      <c r="B16">
        <v>3</v>
      </c>
    </row>
    <row r="17" spans="1:3">
      <c r="A17" t="s">
        <v>40</v>
      </c>
      <c r="B17">
        <v>4</v>
      </c>
    </row>
    <row r="18" spans="1:3">
      <c r="A18" t="s">
        <v>41</v>
      </c>
      <c r="B18">
        <v>4</v>
      </c>
    </row>
    <row r="19" spans="1:3">
      <c r="A19" t="s">
        <v>42</v>
      </c>
      <c r="B19">
        <v>4</v>
      </c>
    </row>
    <row r="20" spans="1:3">
      <c r="A20" t="s">
        <v>43</v>
      </c>
      <c r="B20">
        <v>4</v>
      </c>
    </row>
    <row r="21" spans="1:3">
      <c r="A21" t="s">
        <v>44</v>
      </c>
      <c r="B21">
        <v>4</v>
      </c>
    </row>
    <row r="22" spans="1:3">
      <c r="A22" t="s">
        <v>45</v>
      </c>
      <c r="B22">
        <v>4</v>
      </c>
    </row>
    <row r="23" spans="1:3">
      <c r="A23" s="5" t="s">
        <v>46</v>
      </c>
      <c r="B23" s="5">
        <v>4</v>
      </c>
      <c r="C23" s="5"/>
    </row>
    <row r="24" spans="1:3">
      <c r="A24" t="s">
        <v>47</v>
      </c>
      <c r="B24">
        <v>4</v>
      </c>
    </row>
    <row r="25" spans="1:3">
      <c r="A25" t="s">
        <v>48</v>
      </c>
      <c r="B25">
        <v>4</v>
      </c>
    </row>
    <row r="26" spans="1:3">
      <c r="A26" t="s">
        <v>49</v>
      </c>
      <c r="B26">
        <v>4</v>
      </c>
    </row>
    <row r="27" spans="1:3">
      <c r="A27" t="s">
        <v>50</v>
      </c>
      <c r="B27">
        <v>4</v>
      </c>
    </row>
    <row r="28" spans="1:3">
      <c r="A28" t="s">
        <v>51</v>
      </c>
      <c r="B28">
        <v>4</v>
      </c>
    </row>
  </sheetData>
  <phoneticPr fontId="5"/>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入力シート①</vt:lpstr>
      <vt:lpstr>入力シート① (記入例)</vt:lpstr>
      <vt:lpstr>入力シート②</vt:lpstr>
      <vt:lpstr>第１号様式　申請書</vt:lpstr>
      <vt:lpstr>第４号様式　請求書</vt:lpstr>
      <vt:lpstr>債権者集合貼り付け用</vt:lpstr>
      <vt:lpstr>債権者集合貼り付け用（予備）</vt:lpstr>
      <vt:lpstr>検証用シート</vt:lpstr>
      <vt:lpstr>リスト</vt:lpstr>
      <vt:lpstr>預金種別</vt:lpstr>
      <vt:lpstr>債権者集合貼り付け用!Print_Area</vt:lpstr>
      <vt:lpstr>'債権者集合貼り付け用（予備）'!Print_Area</vt:lpstr>
      <vt:lpstr>'第１号様式　申請書'!Print_Area</vt:lpstr>
      <vt:lpstr>'第４号様式　請求書'!Print_Area</vt:lpstr>
      <vt:lpstr>入力シート①!Print_Area</vt:lpstr>
      <vt:lpstr>'入力シート① (記入例)'!Print_Area</vt:lpstr>
      <vt:lpstr>入力シート②!Print_Area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大和市役所</cp:lastModifiedBy>
  <cp:lastPrinted>2023-12-28T04:59:21Z</cp:lastPrinted>
  <dcterms:created xsi:type="dcterms:W3CDTF">2018-06-19T01:27:02Z</dcterms:created>
  <dcterms:modified xsi:type="dcterms:W3CDTF">2024-01-16T07:56:00Z</dcterms:modified>
</cp:coreProperties>
</file>