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otoku\02_未来政策部\0203_財政課\00_課専用\令和７年度\15.庶務\⑤公営企業関係通知・照会\照会\済\12_【県市町村課：依頼29〆】公営企業に係る経営比較分析表の分析について\04_公表\"/>
    </mc:Choice>
  </mc:AlternateContent>
  <xr:revisionPtr revIDLastSave="0" documentId="13_ncr:1_{E469A665-16B9-463E-AF62-1D845C065FA3}" xr6:coauthVersionLast="47" xr6:coauthVersionMax="47" xr10:uidLastSave="{00000000-0000-0000-0000-000000000000}"/>
  <workbookProtection workbookAlgorithmName="SHA-512" workbookHashValue="D7iYqr+Xey8vm/HFGCNOu7q5IJYittE5GHXUi4e7+BiVycJxlg7Sm8Fk0xeCNYJkxscbh/Hj/jhFys4pDJvK1g==" workbookSaltValue="La3kskBS6hS/CfmACV7ik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T10" i="4"/>
  <c r="AL10" i="4"/>
  <c r="I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<sst xmlns="http://schemas.openxmlformats.org/spreadsheetml/2006/main" count="231" uniqueCount="115">
  <si>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</si>
  <si>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</si>
  <si>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</si>
  <si>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</si>
  <si>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</si>
  <si>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</si>
  <si>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</si>
  <si>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</si>
  <si>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</si>
  <si>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</si>
  <si>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</si>
  <si>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</si>
  <si>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</si>
  <si>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</si>
  <si>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</si>
  <si>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</si>
  <si>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</si>
  <si>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</si>
  <si>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</si>
  <si>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</si>
  <si>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</si>
  <si>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</si>
  <si>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</si>
  <si>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</si>
  <si>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</si>
  <si>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</si>
  <si>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</si>
  <si>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</si>
  <si>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</si>
  <si>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</si>
  <si>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</si>
  <si>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</si>
  <si>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</si>
  <si>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</si>
  <si>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</si>
  <si>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</si>
  <si>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</si>
  <si>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</si>
  <si>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</si>
  <si>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</si>
  <si>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</si>
  <si>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</si>
  <si>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</si>
  <si>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</si>
  <si>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</si>
  <si>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</si>
  <si>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</si>
  <si>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</si>
  <si>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</si>
  <si>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</si>
  <si>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</si>
  <si>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</si>
  <si>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</si>
  <si>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</si>
  <si>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</si>
  <si>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</si>
  <si>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</si>
  <si>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</si>
  <si>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</si>
  <si>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</si>
  <si>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</si>
  <si>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</si>
  <si>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</si>
  <si>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</si>
  <si>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</si>
  <si>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</si>
  <si>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</si>
  <si>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</si>
  <si>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</si>
  <si>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</si>
  <si>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</si>
  <si>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</si>
  <si>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</si>
  <si>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</si>
  <si>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</si>
  <si>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</si>
  <si>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</si>
  <si>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</si>
  <si>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</si>
  <si>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</si>
  <si>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</si>
  <si>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</si>
  <si>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</si>
  <si>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</si>
  <si>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</si>
  <si>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</si>
  <si>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</si>
  <si>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</si>
  <si>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</si>
  <si>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</si>
  <si>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</si>
  <si>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</si>
  <si>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</si>
  <si>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</si>
  <si>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</si>
  <si>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</si>
  <si>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大和市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</si>
  <si>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</si>
  <si>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</si>
  <si>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</si>
  <si>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</si>
  <si>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</si>
  <si>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</si>
  <si>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</si>
  <si>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</si>
  <si>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</si>
  <si>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</si>
  <si>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</si>
  <si>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</si>
  <si>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</si>
  <si>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</si>
  <si>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</si>
  <si>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では、公営企業の中期的な経営の基本計画である「経営戦略」として、「大和市下水道経営計画」を策定しており、総務省のガイドライン等に基づき、令和６年度末に、令和７年度から１０年間を計画期間として、計画の改定を行いました。
　改定した計画においては、各種経営指標の推移や将来の事業環境の予測から、経営の基本方針と経営目標を定めています。その中では、３年ごとに使用料改定の必要性を検証することにより、経費回収率100％以上の維持を目指しています。</t>
    <phoneticPr fontId="4"/>
  </si>
  <si>
    <t>　本市下水道事業の令和６年度決算の損益計算書は黒字、経常収支比率は106.25％で、前年を3.22ポイント下回りました。全国平均は上回っていますが、類似団体平均をわずかに下回っています。
　また、企業債残高対事業規模比率は、類似団体平均を上回っており、企業債残高は減少傾向が続いているものの、下水道使用料に対して大きなウエイトを占めています。さらに、汚水処理原価が平均を上回る水準となっていますが、これらは、本市が単独処理場を２つ整備して下水の処理を行っていることによるものです。
　経費回収率が100％を下回る水準で推移し、汚水処理にかかる費用の財源に使用料以外の収入を充てる状況となっています。このため、令和７年４月に、経費回収率100％を目指した使用料の改定を行いました。水洗化率が既に100％近くに達し、有収水量の減少に伴う使用料収入の減少が見込まれることから、使用料の適正負担や経費削減に引き続き取り組む必要があります。</t>
    <rPh sb="17" eb="22">
      <t>ソンエキケイサンショ</t>
    </rPh>
    <phoneticPr fontId="4"/>
  </si>
  <si>
    <t>　令和２年度に地方公営企業法を適用し、法適用時点の簿価が法適用開始時の資産価額となっていることから、有形固定資産減価償却率は、実際の有形固定資産の減価償却の進み具合よりも低い値となっていますが、全国平均や類似団体平均に徐々に近づきつつあります。
　また、管渠老朽化率、管渠改善率についても、類似団体平均よりも低い値となっていますが、今後、布設から50年を超える管渠が急激に増加し、老朽化が進むことが見込まれるため、「大和市下水道ストックマネジメント計画」や「大和市下水道総合地震対策計画」に基づいた施設の更新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</si>
</sst>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0.01</c:v>
                </c:pt>
                <c:pt idx="2">
                  <c:v>0.02</c:v>
                </c:pt>
                <c:pt idx="3">
                  <c:v>0.02</c:v>
                </c:pt>
                <c:pt idx="4" formatCode="#,##0.00;&quot;△&quot;#,##0.00">
                  <c:v>0</c:v>
                </c:pt>
              </c:numCache>
            </c:numRef>
          </c:val>
          <c:extLst>
            <c:ext xmlns:c16="http://schemas.microsoft.com/office/drawing/2014/chart" uri="{C3380CC4-5D6E-409C-BE32-E72D297353CC}">
              <c16:uniqueId val="{00000000-C9C1-4A94-828D-F540D487AA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C9C1-4A94-828D-F540D487AA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64.930000000000007</c:v>
                </c:pt>
                <c:pt idx="1">
                  <c:v>65.680000000000007</c:v>
                </c:pt>
                <c:pt idx="2">
                  <c:v>63.62</c:v>
                </c:pt>
                <c:pt idx="3">
                  <c:v>62.65</c:v>
                </c:pt>
                <c:pt idx="4">
                  <c:v>61.96</c:v>
                </c:pt>
              </c:numCache>
            </c:numRef>
          </c:val>
          <c:extLst>
            <c:ext xmlns:c16="http://schemas.microsoft.com/office/drawing/2014/chart" uri="{C3380CC4-5D6E-409C-BE32-E72D297353CC}">
              <c16:uniqueId val="{00000000-1B26-4CDF-99CF-F0E9F74155F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1B26-4CDF-99CF-F0E9F74155F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99.71</c:v>
                </c:pt>
                <c:pt idx="1">
                  <c:v>99.73</c:v>
                </c:pt>
                <c:pt idx="2">
                  <c:v>99.75</c:v>
                </c:pt>
                <c:pt idx="3">
                  <c:v>99.77</c:v>
                </c:pt>
                <c:pt idx="4">
                  <c:v>99.78</c:v>
                </c:pt>
              </c:numCache>
            </c:numRef>
          </c:val>
          <c:extLst>
            <c:ext xmlns:c16="http://schemas.microsoft.com/office/drawing/2014/chart" uri="{C3380CC4-5D6E-409C-BE32-E72D297353CC}">
              <c16:uniqueId val="{00000000-795B-4BB1-A521-2F454EDE86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795B-4BB1-A521-2F454EDE86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109.57</c:v>
                </c:pt>
                <c:pt idx="1">
                  <c:v>108.04</c:v>
                </c:pt>
                <c:pt idx="2">
                  <c:v>107.94</c:v>
                </c:pt>
                <c:pt idx="3">
                  <c:v>109.47</c:v>
                </c:pt>
                <c:pt idx="4">
                  <c:v>106.25</c:v>
                </c:pt>
              </c:numCache>
            </c:numRef>
          </c:val>
          <c:extLst>
            <c:ext xmlns:c16="http://schemas.microsoft.com/office/drawing/2014/chart" uri="{C3380CC4-5D6E-409C-BE32-E72D297353CC}">
              <c16:uniqueId val="{00000000-34D8-4B27-B23B-3E16639D5C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34D8-4B27-B23B-3E16639D5C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4.12</c:v>
                </c:pt>
                <c:pt idx="1">
                  <c:v>8.3000000000000007</c:v>
                </c:pt>
                <c:pt idx="2">
                  <c:v>12.31</c:v>
                </c:pt>
                <c:pt idx="3">
                  <c:v>15.91</c:v>
                </c:pt>
                <c:pt idx="4">
                  <c:v>19.850000000000001</c:v>
                </c:pt>
              </c:numCache>
            </c:numRef>
          </c:val>
          <c:extLst>
            <c:ext xmlns:c16="http://schemas.microsoft.com/office/drawing/2014/chart" uri="{C3380CC4-5D6E-409C-BE32-E72D297353CC}">
              <c16:uniqueId val="{00000000-5760-4142-8C51-43207A1572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5760-4142-8C51-43207A1572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3.91</c:v>
                </c:pt>
                <c:pt idx="1">
                  <c:v>5.01</c:v>
                </c:pt>
                <c:pt idx="2">
                  <c:v>6.81</c:v>
                </c:pt>
                <c:pt idx="3">
                  <c:v>10.64</c:v>
                </c:pt>
                <c:pt idx="4">
                  <c:v>12.01</c:v>
                </c:pt>
              </c:numCache>
            </c:numRef>
          </c:val>
          <c:extLst>
            <c:ext xmlns:c16="http://schemas.microsoft.com/office/drawing/2014/chart" uri="{C3380CC4-5D6E-409C-BE32-E72D297353CC}">
              <c16:uniqueId val="{00000000-D139-4486-AD68-A234D6C4BA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D139-4486-AD68-A234D6C4BA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67-46DB-ADE3-057F4C4AEF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7767-46DB-ADE3-057F4C4AEF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65.91</c:v>
                </c:pt>
                <c:pt idx="1">
                  <c:v>74.17</c:v>
                </c:pt>
                <c:pt idx="2">
                  <c:v>74.27</c:v>
                </c:pt>
                <c:pt idx="3">
                  <c:v>84.49</c:v>
                </c:pt>
                <c:pt idx="4">
                  <c:v>86.83</c:v>
                </c:pt>
              </c:numCache>
            </c:numRef>
          </c:val>
          <c:extLst>
            <c:ext xmlns:c16="http://schemas.microsoft.com/office/drawing/2014/chart" uri="{C3380CC4-5D6E-409C-BE32-E72D297353CC}">
              <c16:uniqueId val="{00000000-9B86-419A-B91B-F8413139C7B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9B86-419A-B91B-F8413139C7B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545.57000000000005</c:v>
                </c:pt>
                <c:pt idx="1">
                  <c:v>540.63</c:v>
                </c:pt>
                <c:pt idx="2">
                  <c:v>520.04999999999995</c:v>
                </c:pt>
                <c:pt idx="3">
                  <c:v>523.55999999999995</c:v>
                </c:pt>
                <c:pt idx="4">
                  <c:v>488.43</c:v>
                </c:pt>
              </c:numCache>
            </c:numRef>
          </c:val>
          <c:extLst>
            <c:ext xmlns:c16="http://schemas.microsoft.com/office/drawing/2014/chart" uri="{C3380CC4-5D6E-409C-BE32-E72D297353CC}">
              <c16:uniqueId val="{00000000-CC21-461F-A046-58E9AE020C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CC21-461F-A046-58E9AE020C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86.95</c:v>
                </c:pt>
                <c:pt idx="1">
                  <c:v>87.35</c:v>
                </c:pt>
                <c:pt idx="2">
                  <c:v>87.46</c:v>
                </c:pt>
                <c:pt idx="3">
                  <c:v>85.31</c:v>
                </c:pt>
                <c:pt idx="4">
                  <c:v>85.36</c:v>
                </c:pt>
              </c:numCache>
            </c:numRef>
          </c:val>
          <c:extLst>
            <c:ext xmlns:c16="http://schemas.microsoft.com/office/drawing/2014/chart" uri="{C3380CC4-5D6E-409C-BE32-E72D297353CC}">
              <c16:uniqueId val="{00000000-599E-4C34-8C90-B81A3C0D18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599E-4C34-8C90-B81A3C0D18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145.35</c:v>
                </c:pt>
                <c:pt idx="1">
                  <c:v>145.12</c:v>
                </c:pt>
                <c:pt idx="2">
                  <c:v>145.4</c:v>
                </c:pt>
                <c:pt idx="3">
                  <c:v>149.12</c:v>
                </c:pt>
                <c:pt idx="4">
                  <c:v>150</c:v>
                </c:pt>
              </c:numCache>
            </c:numRef>
          </c:val>
          <c:extLst>
            <c:ext xmlns:c16="http://schemas.microsoft.com/office/drawing/2014/chart" uri="{C3380CC4-5D6E-409C-BE32-E72D297353CC}">
              <c16:uniqueId val="{00000000-9178-4C2D-BD18-1650AB0CF3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9178-4C2D-BD18-1650AB0CF3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G1" sqref="AG1"/>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神奈川県　大和市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4">
        <f>データ!S6</f>
        <v>245750</v>
      </c>
      <c r="AM8" s="44"/>
      <c r="AN8" s="44"/>
      <c r="AO8" s="44"/>
      <c r="AP8" s="44"/>
      <c r="AQ8" s="44"/>
      <c r="AR8" s="44"/>
      <c r="AS8" s="44"/>
      <c r="AT8" s="45">
        <f>データ!T6</f>
        <v>27.09</v>
      </c>
      <c r="AU8" s="45"/>
      <c r="AV8" s="45"/>
      <c r="AW8" s="45"/>
      <c r="AX8" s="45"/>
      <c r="AY8" s="45"/>
      <c r="AZ8" s="45"/>
      <c r="BA8" s="45"/>
      <c r="BB8" s="45">
        <f>データ!U6</f>
        <v>9071.61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71</v>
      </c>
      <c r="J10" s="45"/>
      <c r="K10" s="45"/>
      <c r="L10" s="45"/>
      <c r="M10" s="45"/>
      <c r="N10" s="45"/>
      <c r="O10" s="45"/>
      <c r="P10" s="45">
        <f>データ!P6</f>
        <v>95.56</v>
      </c>
      <c r="Q10" s="45"/>
      <c r="R10" s="45"/>
      <c r="S10" s="45"/>
      <c r="T10" s="45"/>
      <c r="U10" s="45"/>
      <c r="V10" s="45"/>
      <c r="W10" s="45">
        <f>データ!Q6</f>
        <v>99.77</v>
      </c>
      <c r="X10" s="45"/>
      <c r="Y10" s="45"/>
      <c r="Z10" s="45"/>
      <c r="AA10" s="45"/>
      <c r="AB10" s="45"/>
      <c r="AC10" s="45"/>
      <c r="AD10" s="44">
        <f>データ!R6</f>
        <v>2292</v>
      </c>
      <c r="AE10" s="44"/>
      <c r="AF10" s="44"/>
      <c r="AG10" s="44"/>
      <c r="AH10" s="44"/>
      <c r="AI10" s="44"/>
      <c r="AJ10" s="44"/>
      <c r="AK10" s="2"/>
      <c r="AL10" s="44">
        <f>データ!V6</f>
        <v>234732</v>
      </c>
      <c r="AM10" s="44"/>
      <c r="AN10" s="44"/>
      <c r="AO10" s="44"/>
      <c r="AP10" s="44"/>
      <c r="AQ10" s="44"/>
      <c r="AR10" s="44"/>
      <c r="AS10" s="44"/>
      <c r="AT10" s="45">
        <f>データ!W6</f>
        <v>19.579999999999998</v>
      </c>
      <c r="AU10" s="45"/>
      <c r="AV10" s="45"/>
      <c r="AW10" s="45"/>
      <c r="AX10" s="45"/>
      <c r="AY10" s="45"/>
      <c r="AZ10" s="45"/>
      <c r="BA10" s="45"/>
      <c r="BB10" s="45">
        <f>データ!X6</f>
        <v>11988.36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MWaCaWBOTlYBmrWHL0PVFVZWen75+bPS/4tJNgzgxymAJflKwERMTT7cPsCN0LfJkFLb46Rp2xs5Ob++f0wbg==" saltValue="nbK1CUJ+m7oRH56X8lAn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142131</v>
      </c>
      <c r="D6" s="19">
        <f t="shared" si="3"/>
        <v>46</v>
      </c>
      <c r="E6" s="19">
        <f t="shared" si="3"/>
        <v>17</v>
      </c>
      <c r="F6" s="19">
        <f t="shared" si="3"/>
        <v>1</v>
      </c>
      <c r="G6" s="19">
        <f t="shared" si="3"/>
        <v>0</v>
      </c>
      <c r="H6" s="19" t="str">
        <f t="shared" si="3"/>
        <v>神奈川県　大和市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71</v>
      </c>
      <c r="P6" s="20">
        <f t="shared" si="3"/>
        <v>95.56</v>
      </c>
      <c r="Q6" s="20">
        <f t="shared" si="3"/>
        <v>99.77</v>
      </c>
      <c r="R6" s="20">
        <f t="shared" si="3"/>
        <v>2292</v>
      </c>
      <c r="S6" s="20">
        <f t="shared" si="3"/>
        <v>245750</v>
      </c>
      <c r="T6" s="20">
        <f t="shared" si="3"/>
        <v>27.09</v>
      </c>
      <c r="U6" s="20">
        <f t="shared" si="3"/>
        <v>9071.61</v>
      </c>
      <c r="V6" s="20">
        <f t="shared" si="3"/>
        <v>234732</v>
      </c>
      <c r="W6" s="20">
        <f t="shared" si="3"/>
        <v>19.579999999999998</v>
      </c>
      <c r="X6" s="20">
        <f t="shared" si="3"/>
        <v>11988.36</v>
      </c>
      <c r="Y6" s="21">
        <f>IF(Y7="",NA(),Y7)</f>
        <v>109.57</v>
      </c>
      <c r="Z6" s="21">
        <f t="shared" ref="Z6:AH6" si="4">IF(Z7="",NA(),Z7)</f>
        <v>108.04</v>
      </c>
      <c r="AA6" s="21">
        <f t="shared" si="4"/>
        <v>107.94</v>
      </c>
      <c r="AB6" s="21">
        <f t="shared" si="4"/>
        <v>109.47</v>
      </c>
      <c r="AC6" s="21">
        <f t="shared" si="4"/>
        <v>106.25</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65.91</v>
      </c>
      <c r="AV6" s="21">
        <f t="shared" ref="AV6:BD6" si="6">IF(AV7="",NA(),AV7)</f>
        <v>74.17</v>
      </c>
      <c r="AW6" s="21">
        <f t="shared" si="6"/>
        <v>74.27</v>
      </c>
      <c r="AX6" s="21">
        <f t="shared" si="6"/>
        <v>84.49</v>
      </c>
      <c r="AY6" s="21">
        <f t="shared" si="6"/>
        <v>86.83</v>
      </c>
      <c r="AZ6" s="21">
        <f t="shared" si="6"/>
        <v>77.72</v>
      </c>
      <c r="BA6" s="21">
        <f t="shared" si="6"/>
        <v>86.61</v>
      </c>
      <c r="BB6" s="21">
        <f t="shared" si="6"/>
        <v>100.73</v>
      </c>
      <c r="BC6" s="21">
        <f t="shared" si="6"/>
        <v>108.7</v>
      </c>
      <c r="BD6" s="21">
        <f t="shared" si="6"/>
        <v>120.78</v>
      </c>
      <c r="BE6" s="20" t="str">
        <f>IF(BE7="","",IF(BE7="-","【-】","【"&amp;SUBSTITUTE(TEXT(BE7,"#,##0.00"),"-","△")&amp;"】"))</f>
        <v>【82.75】</v>
      </c>
      <c r="BF6" s="21">
        <f>IF(BF7="",NA(),BF7)</f>
        <v>545.57000000000005</v>
      </c>
      <c r="BG6" s="21">
        <f t="shared" ref="BG6:BO6" si="7">IF(BG7="",NA(),BG7)</f>
        <v>540.63</v>
      </c>
      <c r="BH6" s="21">
        <f t="shared" si="7"/>
        <v>520.04999999999995</v>
      </c>
      <c r="BI6" s="21">
        <f t="shared" si="7"/>
        <v>523.55999999999995</v>
      </c>
      <c r="BJ6" s="21">
        <f t="shared" si="7"/>
        <v>488.43</v>
      </c>
      <c r="BK6" s="21">
        <f t="shared" si="7"/>
        <v>485.6</v>
      </c>
      <c r="BL6" s="21">
        <f t="shared" si="7"/>
        <v>463.93</v>
      </c>
      <c r="BM6" s="21">
        <f t="shared" si="7"/>
        <v>481.88</v>
      </c>
      <c r="BN6" s="21">
        <f t="shared" si="7"/>
        <v>460.03</v>
      </c>
      <c r="BO6" s="21">
        <f t="shared" si="7"/>
        <v>447.27</v>
      </c>
      <c r="BP6" s="20" t="str">
        <f>IF(BP7="","",IF(BP7="-","【-】","【"&amp;SUBSTITUTE(TEXT(BP7,"#,##0.00"),"-","△")&amp;"】"))</f>
        <v>【602.56】</v>
      </c>
      <c r="BQ6" s="21">
        <f>IF(BQ7="",NA(),BQ7)</f>
        <v>86.95</v>
      </c>
      <c r="BR6" s="21">
        <f t="shared" ref="BR6:BZ6" si="8">IF(BR7="",NA(),BR7)</f>
        <v>87.35</v>
      </c>
      <c r="BS6" s="21">
        <f t="shared" si="8"/>
        <v>87.46</v>
      </c>
      <c r="BT6" s="21">
        <f t="shared" si="8"/>
        <v>85.31</v>
      </c>
      <c r="BU6" s="21">
        <f t="shared" si="8"/>
        <v>85.36</v>
      </c>
      <c r="BV6" s="21">
        <f t="shared" si="8"/>
        <v>99.95</v>
      </c>
      <c r="BW6" s="21">
        <f t="shared" si="8"/>
        <v>103.4</v>
      </c>
      <c r="BX6" s="21">
        <f t="shared" si="8"/>
        <v>101.87</v>
      </c>
      <c r="BY6" s="21">
        <f t="shared" si="8"/>
        <v>101.33</v>
      </c>
      <c r="BZ6" s="21">
        <f t="shared" si="8"/>
        <v>101.5</v>
      </c>
      <c r="CA6" s="20" t="str">
        <f>IF(CA7="","",IF(CA7="-","【-】","【"&amp;SUBSTITUTE(TEXT(CA7,"#,##0.00"),"-","△")&amp;"】"))</f>
        <v>【97.94】</v>
      </c>
      <c r="CB6" s="21">
        <f>IF(CB7="",NA(),CB7)</f>
        <v>145.35</v>
      </c>
      <c r="CC6" s="21">
        <f t="shared" ref="CC6:CK6" si="9">IF(CC7="",NA(),CC7)</f>
        <v>145.12</v>
      </c>
      <c r="CD6" s="21">
        <f t="shared" si="9"/>
        <v>145.4</v>
      </c>
      <c r="CE6" s="21">
        <f t="shared" si="9"/>
        <v>149.12</v>
      </c>
      <c r="CF6" s="21">
        <f t="shared" si="9"/>
        <v>150</v>
      </c>
      <c r="CG6" s="21">
        <f t="shared" si="9"/>
        <v>110.21</v>
      </c>
      <c r="CH6" s="21">
        <f t="shared" si="9"/>
        <v>110.26</v>
      </c>
      <c r="CI6" s="21">
        <f t="shared" si="9"/>
        <v>111.88</v>
      </c>
      <c r="CJ6" s="21">
        <f t="shared" si="9"/>
        <v>114.16</v>
      </c>
      <c r="CK6" s="21">
        <f t="shared" si="9"/>
        <v>114.28</v>
      </c>
      <c r="CL6" s="20" t="str">
        <f>IF(CL7="","",IF(CL7="-","【-】","【"&amp;SUBSTITUTE(TEXT(CL7,"#,##0.00"),"-","△")&amp;"】"))</f>
        <v>【140.98】</v>
      </c>
      <c r="CM6" s="21">
        <f>IF(CM7="",NA(),CM7)</f>
        <v>64.930000000000007</v>
      </c>
      <c r="CN6" s="21">
        <f t="shared" ref="CN6:CV6" si="10">IF(CN7="",NA(),CN7)</f>
        <v>65.680000000000007</v>
      </c>
      <c r="CO6" s="21">
        <f t="shared" si="10"/>
        <v>63.62</v>
      </c>
      <c r="CP6" s="21">
        <f t="shared" si="10"/>
        <v>62.65</v>
      </c>
      <c r="CQ6" s="21">
        <f t="shared" si="10"/>
        <v>61.96</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99.71</v>
      </c>
      <c r="CY6" s="21">
        <f t="shared" ref="CY6:DG6" si="11">IF(CY7="",NA(),CY7)</f>
        <v>99.73</v>
      </c>
      <c r="CZ6" s="21">
        <f t="shared" si="11"/>
        <v>99.75</v>
      </c>
      <c r="DA6" s="21">
        <f t="shared" si="11"/>
        <v>99.77</v>
      </c>
      <c r="DB6" s="21">
        <f t="shared" si="11"/>
        <v>99.78</v>
      </c>
      <c r="DC6" s="21">
        <f t="shared" si="11"/>
        <v>97.7</v>
      </c>
      <c r="DD6" s="21">
        <f t="shared" si="11"/>
        <v>97.59</v>
      </c>
      <c r="DE6" s="21">
        <f t="shared" si="11"/>
        <v>97.53</v>
      </c>
      <c r="DF6" s="21">
        <f t="shared" si="11"/>
        <v>97.54</v>
      </c>
      <c r="DG6" s="21">
        <f t="shared" si="11"/>
        <v>97.51</v>
      </c>
      <c r="DH6" s="20" t="str">
        <f>IF(DH7="","",IF(DH7="-","【-】","【"&amp;SUBSTITUTE(TEXT(DH7,"#,##0.00"),"-","△")&amp;"】"))</f>
        <v>【96.00】</v>
      </c>
      <c r="DI6" s="21">
        <f>IF(DI7="",NA(),DI7)</f>
        <v>4.12</v>
      </c>
      <c r="DJ6" s="21">
        <f t="shared" ref="DJ6:DR6" si="12">IF(DJ7="",NA(),DJ7)</f>
        <v>8.3000000000000007</v>
      </c>
      <c r="DK6" s="21">
        <f t="shared" si="12"/>
        <v>12.31</v>
      </c>
      <c r="DL6" s="21">
        <f t="shared" si="12"/>
        <v>15.91</v>
      </c>
      <c r="DM6" s="21">
        <f t="shared" si="12"/>
        <v>19.850000000000001</v>
      </c>
      <c r="DN6" s="21">
        <f t="shared" si="12"/>
        <v>23.38</v>
      </c>
      <c r="DO6" s="21">
        <f t="shared" si="12"/>
        <v>24.59</v>
      </c>
      <c r="DP6" s="21">
        <f t="shared" si="12"/>
        <v>26.87</v>
      </c>
      <c r="DQ6" s="21">
        <f t="shared" si="12"/>
        <v>29.31</v>
      </c>
      <c r="DR6" s="21">
        <f t="shared" si="12"/>
        <v>31.67</v>
      </c>
      <c r="DS6" s="20" t="str">
        <f>IF(DS7="","",IF(DS7="-","【-】","【"&amp;SUBSTITUTE(TEXT(DS7,"#,##0.00"),"-","△")&amp;"】"))</f>
        <v>【42.20】</v>
      </c>
      <c r="DT6" s="21">
        <f>IF(DT7="",NA(),DT7)</f>
        <v>3.91</v>
      </c>
      <c r="DU6" s="21">
        <f t="shared" ref="DU6:EC6" si="13">IF(DU7="",NA(),DU7)</f>
        <v>5.01</v>
      </c>
      <c r="DV6" s="21">
        <f t="shared" si="13"/>
        <v>6.81</v>
      </c>
      <c r="DW6" s="21">
        <f t="shared" si="13"/>
        <v>10.64</v>
      </c>
      <c r="DX6" s="21">
        <f t="shared" si="13"/>
        <v>12.01</v>
      </c>
      <c r="DY6" s="21">
        <f t="shared" si="13"/>
        <v>8.1999999999999993</v>
      </c>
      <c r="DZ6" s="21">
        <f t="shared" si="13"/>
        <v>9.43</v>
      </c>
      <c r="EA6" s="21">
        <f t="shared" si="13"/>
        <v>12.4</v>
      </c>
      <c r="EB6" s="21">
        <f t="shared" si="13"/>
        <v>13.81</v>
      </c>
      <c r="EC6" s="21">
        <f t="shared" si="13"/>
        <v>15.32</v>
      </c>
      <c r="ED6" s="20" t="str">
        <f>IF(ED7="","",IF(ED7="-","【-】","【"&amp;SUBSTITUTE(TEXT(ED7,"#,##0.00"),"-","△")&amp;"】"))</f>
        <v>【9.46】</v>
      </c>
      <c r="EE6" s="21">
        <f>IF(EE7="",NA(),EE7)</f>
        <v>0.01</v>
      </c>
      <c r="EF6" s="21">
        <f t="shared" ref="EF6:EN6" si="14">IF(EF7="",NA(),EF7)</f>
        <v>0.01</v>
      </c>
      <c r="EG6" s="21">
        <f t="shared" si="14"/>
        <v>0.02</v>
      </c>
      <c r="EH6" s="21">
        <f t="shared" si="14"/>
        <v>0.02</v>
      </c>
      <c r="EI6" s="20">
        <f t="shared" si="14"/>
        <v>0</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142131</v>
      </c>
      <c r="D7" s="23">
        <v>46</v>
      </c>
      <c r="E7" s="23">
        <v>17</v>
      </c>
      <c r="F7" s="23">
        <v>1</v>
      </c>
      <c r="G7" s="23">
        <v>0</v>
      </c>
      <c r="H7" s="23" t="s">
        <v>96</v>
      </c>
      <c r="I7" s="23" t="s">
        <v>97</v>
      </c>
      <c r="J7" s="23" t="s">
        <v>98</v>
      </c>
      <c r="K7" s="23" t="s">
        <v>99</v>
      </c>
      <c r="L7" s="23" t="s">
        <v>100</v>
      </c>
      <c r="M7" s="23" t="s">
        <v>101</v>
      </c>
      <c r="N7" s="24" t="s">
        <v>102</v>
      </c>
      <c r="O7" s="24">
        <v>71</v>
      </c>
      <c r="P7" s="24">
        <v>95.56</v>
      </c>
      <c r="Q7" s="24">
        <v>99.77</v>
      </c>
      <c r="R7" s="24">
        <v>2292</v>
      </c>
      <c r="S7" s="24">
        <v>245750</v>
      </c>
      <c r="T7" s="24">
        <v>27.09</v>
      </c>
      <c r="U7" s="24">
        <v>9071.61</v>
      </c>
      <c r="V7" s="24">
        <v>234732</v>
      </c>
      <c r="W7" s="24">
        <v>19.579999999999998</v>
      </c>
      <c r="X7" s="24">
        <v>11988.36</v>
      </c>
      <c r="Y7" s="24">
        <v>109.57</v>
      </c>
      <c r="Z7" s="24">
        <v>108.04</v>
      </c>
      <c r="AA7" s="24">
        <v>107.94</v>
      </c>
      <c r="AB7" s="24">
        <v>109.47</v>
      </c>
      <c r="AC7" s="24">
        <v>106.25</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65.91</v>
      </c>
      <c r="AV7" s="24">
        <v>74.17</v>
      </c>
      <c r="AW7" s="24">
        <v>74.27</v>
      </c>
      <c r="AX7" s="24">
        <v>84.49</v>
      </c>
      <c r="AY7" s="24">
        <v>86.83</v>
      </c>
      <c r="AZ7" s="24">
        <v>77.72</v>
      </c>
      <c r="BA7" s="24">
        <v>86.61</v>
      </c>
      <c r="BB7" s="24">
        <v>100.73</v>
      </c>
      <c r="BC7" s="24">
        <v>108.7</v>
      </c>
      <c r="BD7" s="24">
        <v>120.78</v>
      </c>
      <c r="BE7" s="24">
        <v>82.75</v>
      </c>
      <c r="BF7" s="24">
        <v>545.57000000000005</v>
      </c>
      <c r="BG7" s="24">
        <v>540.63</v>
      </c>
      <c r="BH7" s="24">
        <v>520.04999999999995</v>
      </c>
      <c r="BI7" s="24">
        <v>523.55999999999995</v>
      </c>
      <c r="BJ7" s="24">
        <v>488.43</v>
      </c>
      <c r="BK7" s="24">
        <v>485.6</v>
      </c>
      <c r="BL7" s="24">
        <v>463.93</v>
      </c>
      <c r="BM7" s="24">
        <v>481.88</v>
      </c>
      <c r="BN7" s="24">
        <v>460.03</v>
      </c>
      <c r="BO7" s="24">
        <v>447.27</v>
      </c>
      <c r="BP7" s="24">
        <v>602.55999999999995</v>
      </c>
      <c r="BQ7" s="24">
        <v>86.95</v>
      </c>
      <c r="BR7" s="24">
        <v>87.35</v>
      </c>
      <c r="BS7" s="24">
        <v>87.46</v>
      </c>
      <c r="BT7" s="24">
        <v>85.31</v>
      </c>
      <c r="BU7" s="24">
        <v>85.36</v>
      </c>
      <c r="BV7" s="24">
        <v>99.95</v>
      </c>
      <c r="BW7" s="24">
        <v>103.4</v>
      </c>
      <c r="BX7" s="24">
        <v>101.87</v>
      </c>
      <c r="BY7" s="24">
        <v>101.33</v>
      </c>
      <c r="BZ7" s="24">
        <v>101.5</v>
      </c>
      <c r="CA7" s="24">
        <v>97.94</v>
      </c>
      <c r="CB7" s="24">
        <v>145.35</v>
      </c>
      <c r="CC7" s="24">
        <v>145.12</v>
      </c>
      <c r="CD7" s="24">
        <v>145.4</v>
      </c>
      <c r="CE7" s="24">
        <v>149.12</v>
      </c>
      <c r="CF7" s="24">
        <v>150</v>
      </c>
      <c r="CG7" s="24">
        <v>110.21</v>
      </c>
      <c r="CH7" s="24">
        <v>110.26</v>
      </c>
      <c r="CI7" s="24">
        <v>111.88</v>
      </c>
      <c r="CJ7" s="24">
        <v>114.16</v>
      </c>
      <c r="CK7" s="24">
        <v>114.28</v>
      </c>
      <c r="CL7" s="24">
        <v>140.97999999999999</v>
      </c>
      <c r="CM7" s="24">
        <v>64.930000000000007</v>
      </c>
      <c r="CN7" s="24">
        <v>65.680000000000007</v>
      </c>
      <c r="CO7" s="24">
        <v>63.62</v>
      </c>
      <c r="CP7" s="24">
        <v>62.65</v>
      </c>
      <c r="CQ7" s="24">
        <v>61.96</v>
      </c>
      <c r="CR7" s="24">
        <v>64.930000000000007</v>
      </c>
      <c r="CS7" s="24">
        <v>65.680000000000007</v>
      </c>
      <c r="CT7" s="24">
        <v>63.62</v>
      </c>
      <c r="CU7" s="24">
        <v>62.65</v>
      </c>
      <c r="CV7" s="24">
        <v>61.96</v>
      </c>
      <c r="CW7" s="24">
        <v>60.13</v>
      </c>
      <c r="CX7" s="24">
        <v>99.71</v>
      </c>
      <c r="CY7" s="24">
        <v>99.73</v>
      </c>
      <c r="CZ7" s="24">
        <v>99.75</v>
      </c>
      <c r="DA7" s="24">
        <v>99.77</v>
      </c>
      <c r="DB7" s="24">
        <v>99.78</v>
      </c>
      <c r="DC7" s="24">
        <v>97.7</v>
      </c>
      <c r="DD7" s="24">
        <v>97.59</v>
      </c>
      <c r="DE7" s="24">
        <v>97.53</v>
      </c>
      <c r="DF7" s="24">
        <v>97.54</v>
      </c>
      <c r="DG7" s="24">
        <v>97.51</v>
      </c>
      <c r="DH7" s="24">
        <v>96</v>
      </c>
      <c r="DI7" s="24">
        <v>4.12</v>
      </c>
      <c r="DJ7" s="24">
        <v>8.3000000000000007</v>
      </c>
      <c r="DK7" s="24">
        <v>12.31</v>
      </c>
      <c r="DL7" s="24">
        <v>15.91</v>
      </c>
      <c r="DM7" s="24">
        <v>19.850000000000001</v>
      </c>
      <c r="DN7" s="24">
        <v>23.38</v>
      </c>
      <c r="DO7" s="24">
        <v>24.59</v>
      </c>
      <c r="DP7" s="24">
        <v>26.87</v>
      </c>
      <c r="DQ7" s="24">
        <v>29.31</v>
      </c>
      <c r="DR7" s="24">
        <v>31.67</v>
      </c>
      <c r="DS7" s="24">
        <v>42.2</v>
      </c>
      <c r="DT7" s="24">
        <v>3.91</v>
      </c>
      <c r="DU7" s="24">
        <v>5.01</v>
      </c>
      <c r="DV7" s="24">
        <v>6.81</v>
      </c>
      <c r="DW7" s="24">
        <v>10.64</v>
      </c>
      <c r="DX7" s="24">
        <v>12.01</v>
      </c>
      <c r="DY7" s="24">
        <v>8.1999999999999993</v>
      </c>
      <c r="DZ7" s="24">
        <v>9.43</v>
      </c>
      <c r="EA7" s="24">
        <v>12.4</v>
      </c>
      <c r="EB7" s="24">
        <v>13.81</v>
      </c>
      <c r="EC7" s="24">
        <v>15.32</v>
      </c>
      <c r="ED7" s="24">
        <v>9.4600000000000009</v>
      </c>
      <c r="EE7" s="24">
        <v>0.01</v>
      </c>
      <c r="EF7" s="24">
        <v>0.01</v>
      </c>
      <c r="EG7" s="24">
        <v>0.02</v>
      </c>
      <c r="EH7" s="24">
        <v>0.02</v>
      </c>
      <c r="EI7" s="24">
        <v>0</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122000 財政課 ユーザ005</cp:lastModifiedBy>
  <cp:lastPrinted>2026-02-05T00:52:05Z</cp:lastPrinted>
  <dcterms:created xsi:type="dcterms:W3CDTF">2025-12-23T05:59:45Z</dcterms:created>
  <dcterms:modified xsi:type="dcterms:W3CDTF">2026-03-02T04:35:12Z</dcterms:modified>
  <cp:category/>
</cp:coreProperties>
</file>