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10" yWindow="-110" windowWidth="19420" windowHeight="10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CW102" i="12" l="1"/>
  <c r="CR102" i="12"/>
  <c r="AU63" i="12"/>
  <c r="AP23"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<sst xmlns="http://schemas.openxmlformats.org/spreadsheetml/2006/main" count="1049" uniqueCount="560">
  <si>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</si>
  <si>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</si>
  <si>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</si>
  <si>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</si>
  <si>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</si>
  <si>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</si>
  <si>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</si>
  <si>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</si>
  <si>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</si>
  <si>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</si>
  <si>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</si>
  <si>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</si>
  <si>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</si>
  <si>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</si>
  <si>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</si>
  <si>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</si>
  <si>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</si>
  <si>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</si>
  <si>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</si>
  <si>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</si>
  <si>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</si>
  <si>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</si>
  <si>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</si>
  <si>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</si>
  <si>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</si>
  <si>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</si>
  <si>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</si>
  <si>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</si>
  <si>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</si>
  <si>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</si>
  <si>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</si>
  <si>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</si>
  <si>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</si>
  <si>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</si>
  <si>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</si>
  <si>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</si>
  <si>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</si>
  <si>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</si>
  <si>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</si>
  <si>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</si>
  <si>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</si>
  <si>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</si>
  <si>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</si>
  <si>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</si>
  <si>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</si>
  <si>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</si>
  <si>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</si>
  <si>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</si>
  <si>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</si>
  <si>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</si>
  <si>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</si>
  <si>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</si>
  <si>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</si>
  <si>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</si>
  <si>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</si>
  <si>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</si>
  <si>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</si>
  <si>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</si>
  <si>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</si>
  <si>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</si>
  <si>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</si>
  <si>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</si>
  <si>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</si>
  <si>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</si>
  <si>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</si>
  <si>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</si>
  <si>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</si>
  <si>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</si>
  <si>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</si>
  <si>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</si>
  <si>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</si>
  <si>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</si>
  <si>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</si>
  <si>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</si>
  <si>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</si>
  <si>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</si>
  <si>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</si>
  <si>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</si>
  <si>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</si>
  <si>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</si>
  <si>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</si>
  <si>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</si>
  <si>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</si>
  <si>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</si>
  <si>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</si>
  <si>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</si>
  <si>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</si>
  <si>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</si>
  <si>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</si>
  <si>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</si>
  <si>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</si>
  <si>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</si>
  <si>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</si>
  <si>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</si>
  <si>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</si>
  <si>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</si>
  <si>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</si>
  <si>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</si>
  <si>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</si>
  <si>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</si>
  <si>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</si>
  <si>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</si>
  <si>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</si>
  <si>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</si>
  <si>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</si>
  <si>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</si>
  <si>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</si>
  <si>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</si>
  <si>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</si>
  <si>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</si>
  <si>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</si>
  <si>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</si>
  <si>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</si>
  <si>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</si>
  <si>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</si>
  <si>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</si>
  <si>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</si>
  <si>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</si>
  <si>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</si>
  <si>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</si>
  <si>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</si>
  <si>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</si>
  <si>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</si>
  <si>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</si>
  <si>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</si>
  <si>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</si>
  <si>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</si>
  <si>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</si>
  <si>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</si>
  <si>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</si>
  <si>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</si>
  <si>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</si>
  <si>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</si>
  <si>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</si>
  <si>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</si>
  <si>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</si>
  <si>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</si>
  <si>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</si>
  <si>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</si>
  <si>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</si>
  <si>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</si>
  <si>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</si>
  <si>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</si>
  <si>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</si>
  <si>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</si>
  <si>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</si>
  <si>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</si>
  <si>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</si>
  <si>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</si>
  <si>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</si>
  <si>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</si>
  <si>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</si>
  <si>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</si>
  <si>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</si>
  <si>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</si>
  <si>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</si>
  <si>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</si>
  <si>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</si>
  <si>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</si>
  <si>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</si>
  <si>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</si>
  <si>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</si>
  <si>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</si>
  <si>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</si>
  <si>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</si>
  <si>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</si>
  <si>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</si>
  <si>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</si>
  <si>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</si>
  <si>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</si>
  <si>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</si>
  <si>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</si>
  <si>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</si>
  <si>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</si>
  <si>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</si>
  <si>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</si>
  <si>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</si>
  <si>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</si>
  <si>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</si>
  <si>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</si>
  <si>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</si>
  <si>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</si>
  <si>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</si>
  <si>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</si>
  <si>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</si>
  <si>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</si>
  <si>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</si>
  <si>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</si>
  <si>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</si>
  <si>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</si>
  <si>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</si>
  <si>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</si>
  <si>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</si>
  <si>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</si>
  <si>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</si>
  <si>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</si>
  <si>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</si>
  <si>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</si>
  <si>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</si>
  <si>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</si>
  <si>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</si>
  <si>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</si>
  <si>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</si>
  <si>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神奈川県大和市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</si>
  <si>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</si>
  <si>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</si>
  <si>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</si>
  <si>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</si>
  <si>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</si>
  <si>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</si>
  <si>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</si>
  <si>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</si>
  <si>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</si>
  <si>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</si>
  <si>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</si>
  <si>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</si>
  <si>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</si>
  <si>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</si>
  <si>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</si>
  <si>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</si>
  <si>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</si>
  <si>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</si>
  <si>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</si>
  <si>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</si>
  <si>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</si>
  <si>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</si>
  <si>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</si>
  <si>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</si>
  <si>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</si>
  <si>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</si>
  <si>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</si>
  <si>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</si>
  <si>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</si>
  <si>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</si>
  <si>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</si>
  <si>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</si>
  <si>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</si>
  <si>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</si>
  <si>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</si>
  <si>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</si>
  <si>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</si>
  <si>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</si>
  <si>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</si>
  <si>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</si>
  <si>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</si>
  <si>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</si>
  <si>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</si>
  <si>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</si>
  <si>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</si>
  <si>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</si>
  <si>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</si>
  <si>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</si>
  <si>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</si>
  <si>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</si>
  <si>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</si>
  <si>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</si>
  <si>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</si>
  <si>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</si>
  <si>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</si>
  <si>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</si>
  <si>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</si>
  <si>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</si>
  <si>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</si>
  <si>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</si>
  <si>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</si>
  <si>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</si>
  <si>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</si>
  <si>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</si>
  <si>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</si>
  <si>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</si>
  <si>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</si>
  <si>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</si>
  <si>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</si>
  <si>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</si>
  <si>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</si>
  <si>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</si>
  <si>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</si>
  <si>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</si>
  <si>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</si>
  <si>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</si>
  <si>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</si>
  <si>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</si>
  <si>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</si>
  <si>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</si>
  <si>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</si>
  <si>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</si>
  <si>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</si>
  <si>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</si>
  <si>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</si>
  <si>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</si>
  <si>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</si>
  <si>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</si>
  <si>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</si>
  <si>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</si>
  <si>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</si>
  <si>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</si>
  <si>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</si>
  <si>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</si>
  <si>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</si>
  <si>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</si>
  <si>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</si>
  <si>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</si>
  <si>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</si>
  <si>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</si>
  <si>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</si>
  <si>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</si>
  <si>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</si>
  <si>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</si>
  <si>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</si>
  <si>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</si>
  <si>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</si>
  <si>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</si>
  <si>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</si>
  <si>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</si>
  <si>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</si>
  <si>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</si>
  <si>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</si>
  <si>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</si>
  <si>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</si>
  <si>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</si>
  <si>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</si>
  <si>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</si>
  <si>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</si>
  <si>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</si>
  <si>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</si>
  <si>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</si>
  <si>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</si>
  <si>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</si>
  <si>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</si>
  <si>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</si>
  <si>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</si>
  <si>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</si>
  <si>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</si>
  <si>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</si>
  <si>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</si>
  <si>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</si>
  <si>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</si>
  <si>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</si>
  <si>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</si>
  <si>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</si>
  <si>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</si>
  <si>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</si>
  <si>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</si>
  <si>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</si>
  <si>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</si>
  <si>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</si>
  <si>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</si>
  <si>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</si>
  <si>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</si>
  <si>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</si>
  <si>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</si>
  <si>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</si>
  <si>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</si>
  <si>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</si>
  <si>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神奈川県大和市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</si>
  <si>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</si>
  <si>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</si>
  <si>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</si>
  <si>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</si>
  <si>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</si>
  <si>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</si>
  <si>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</si>
  <si>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</si>
  <si>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</si>
  <si>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</si>
  <si>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</si>
  <si>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</si>
  <si>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</si>
  <si>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</si>
  <si>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</si>
  <si>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</si>
  <si>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</si>
  <si>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</si>
  <si>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</si>
  <si>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</si>
  <si>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</si>
  <si>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</si>
  <si>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</si>
  <si>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</si>
  <si>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</si>
  <si>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</si>
  <si>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</si>
  <si>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</si>
  <si>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</si>
  <si>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</si>
  <si>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</si>
  <si>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</si>
  <si>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</si>
  <si>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</si>
  <si>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</si>
  <si>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</si>
  <si>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</si>
  <si>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</si>
  <si>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</si>
  <si>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</si>
  <si>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</si>
  <si>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</si>
  <si>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</si>
  <si>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</si>
  <si>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</si>
  <si>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</si>
  <si>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</si>
  <si>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</si>
  <si>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</si>
  <si>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</si>
  <si>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</si>
  <si>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</si>
  <si>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</si>
  <si>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</si>
  <si>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</si>
  <si>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</si>
  <si>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</si>
  <si>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</si>
  <si>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</si>
  <si>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</si>
  <si>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</si>
  <si>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</si>
  <si>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</si>
  <si>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</si>
  <si>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</si>
  <si>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</si>
  <si>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</si>
  <si>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</si>
  <si>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</si>
  <si>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</si>
  <si>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</si>
  <si>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</si>
  <si>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</si>
  <si>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</si>
  <si>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</si>
  <si>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</si>
  <si>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</si>
  <si>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</si>
  <si>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</si>
  <si>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</si>
  <si>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</si>
  <si>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</si>
  <si>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</si>
  <si>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</si>
  <si>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</si>
  <si>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</si>
  <si>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</si>
  <si>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</si>
  <si>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</si>
  <si>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</si>
  <si>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</si>
  <si>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</si>
  <si>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</si>
  <si>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</si>
  <si>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</si>
  <si>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</si>
  <si>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</si>
  <si>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</si>
  <si>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</si>
  <si>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</si>
  <si>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</si>
  <si>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</si>
  <si>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</si>
  <si>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</si>
  <si>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</si>
  <si>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</si>
  <si>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</si>
  <si>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</si>
  <si>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</si>
  <si>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</si>
  <si>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</si>
  <si>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</si>
  <si>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</si>
  <si>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</si>
  <si>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</si>
  <si>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</si>
  <si>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</si>
  <si>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</si>
  <si>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</si>
  <si>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</si>
  <si>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</si>
  <si>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</si>
  <si>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</si>
  <si>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</si>
  <si>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</si>
  <si>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</si>
  <si>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</si>
  <si>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</si>
  <si>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</si>
  <si>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</si>
  <si>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</si>
  <si>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</si>
  <si>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</si>
  <si>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</si>
  <si>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</si>
  <si>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</si>
  <si>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</si>
  <si>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</si>
  <si>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</si>
  <si>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</si>
  <si>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</si>
  <si>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</si>
  <si>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</si>
  <si>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</si>
  <si>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</si>
  <si>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</si>
  <si>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</si>
  <si>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</si>
  <si>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</si>
  <si>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</si>
  <si>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</si>
  <si>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</si>
  <si>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</si>
  <si>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</si>
  <si>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</si>
  <si>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</si>
  <si>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</si>
  <si>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</si>
  <si>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</si>
  <si>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</si>
  <si>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</si>
  <si>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</si>
  <si>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</si>
  <si>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</si>
  <si>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</si>
  <si>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</si>
  <si>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</si>
  <si>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</si>
  <si>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</si>
  <si>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</si>
  <si>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</si>
  <si>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</si>
  <si>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</si>
  <si>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</si>
  <si>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2.79</t>
  </si>
  <si>
    <t>▲ 1.66</t>
  </si>
  <si>
    <t>▲ 5.55</t>
  </si>
  <si>
    <t>▲ 7.54</t>
  </si>
  <si>
    <t>一般会計</t>
  </si>
  <si>
    <t>病院事業会計</t>
  </si>
  <si>
    <t>下水道事業会計</t>
  </si>
  <si>
    <t>介護保険事業特別会計</t>
  </si>
  <si>
    <t>後期高齢者医療事業特別会計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</si>
  <si>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</si>
  <si>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</si>
  <si>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</si>
  <si>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</si>
  <si>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</si>
  <si>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</si>
  <si>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</si>
  <si>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</si>
  <si>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</si>
  <si>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9">
      <t>コウキコウレイシャ</t>
    </rPh>
    <rPh sb="9" eb="11">
      <t>イリョウ</t>
    </rPh>
    <rPh sb="11" eb="15">
      <t>コウイキレンゴウ</t>
    </rPh>
    <rPh sb="16" eb="20">
      <t>イッパンカイケイ</t>
    </rPh>
    <phoneticPr fontId="2"/>
  </si>
  <si>
    <t>神奈川県後期高齢者医療広域連合（特別会計）</t>
    <rPh sb="0" eb="4">
      <t>カナガワケン</t>
    </rPh>
    <rPh sb="4" eb="9">
      <t>コウキコウレイシャ</t>
    </rPh>
    <rPh sb="9" eb="11">
      <t>イリョウ</t>
    </rPh>
    <rPh sb="11" eb="15">
      <t>コウイキレンゴウ</t>
    </rPh>
    <rPh sb="16" eb="18">
      <t>トクベツ</t>
    </rPh>
    <rPh sb="18" eb="20">
      <t>カイケイ</t>
    </rPh>
    <phoneticPr fontId="2"/>
  </si>
  <si>
    <t>○</t>
    <phoneticPr fontId="2"/>
  </si>
  <si>
    <t>大和市土地開発公社</t>
    <rPh sb="0" eb="3">
      <t>ヤマトシ</t>
    </rPh>
    <rPh sb="3" eb="9">
      <t>トチカイハツコウシャ</t>
    </rPh>
    <phoneticPr fontId="2"/>
  </si>
  <si>
    <t>（公財）大和市スポーツ・よか・みどり財団</t>
    <rPh sb="1" eb="2">
      <t>オオヤケ</t>
    </rPh>
    <rPh sb="2" eb="3">
      <t>ザイ</t>
    </rPh>
    <rPh sb="4" eb="7">
      <t>ヤマトシ</t>
    </rPh>
    <rPh sb="18" eb="20">
      <t>ザイダン</t>
    </rPh>
    <phoneticPr fontId="2"/>
  </si>
  <si>
    <t>大和市国際化協会</t>
    <rPh sb="0" eb="3">
      <t>ヤマトシ</t>
    </rPh>
    <rPh sb="3" eb="8">
      <t>コクサイカキョウカイ</t>
    </rPh>
    <phoneticPr fontId="2"/>
  </si>
  <si>
    <t>-</t>
    <phoneticPr fontId="2"/>
  </si>
  <si>
    <t>奨学基金</t>
    <rPh sb="0" eb="2">
      <t>ショウガク</t>
    </rPh>
    <rPh sb="2" eb="4">
      <t>キキン</t>
    </rPh>
    <phoneticPr fontId="5"/>
  </si>
  <si>
    <t>保健福祉基金</t>
    <rPh sb="0" eb="4">
      <t>ホケンフクシ</t>
    </rPh>
    <rPh sb="4" eb="6">
      <t>キキン</t>
    </rPh>
    <phoneticPr fontId="2"/>
  </si>
  <si>
    <t>新規施策推進基金</t>
    <rPh sb="0" eb="2">
      <t>シンキ</t>
    </rPh>
    <rPh sb="2" eb="4">
      <t>セサク</t>
    </rPh>
    <rPh sb="4" eb="8">
      <t>スイシンキキン</t>
    </rPh>
    <phoneticPr fontId="2"/>
  </si>
  <si>
    <t>まちづくり基金</t>
    <rPh sb="5" eb="7">
      <t>キキン</t>
    </rPh>
    <phoneticPr fontId="2"/>
  </si>
  <si>
    <t>退職手当引当基金</t>
    <rPh sb="0" eb="2">
      <t>タイショク</t>
    </rPh>
    <rPh sb="2" eb="4">
      <t>テアテ</t>
    </rPh>
    <rPh sb="4" eb="5">
      <t>ヒ</t>
    </rPh>
    <rPh sb="5" eb="6">
      <t>ア</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</si>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</sst>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77DD-48DC-A653-5594694DCF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26009</c:v>
                </c:pt>
                <c:pt idx="1">
                  <c:v>21771</c:v>
                </c:pt>
                <c:pt idx="2">
                  <c:v>33598</c:v>
                </c:pt>
                <c:pt idx="3">
                  <c:v>31246</c:v>
                </c:pt>
                <c:pt idx="4">
                  <c:v>21840</c:v>
                </c:pt>
              </c:numCache>
            </c:numRef>
          </c:val>
          <c:smooth val="0"/>
          <c:extLst>
            <c:ext xmlns:c16="http://schemas.microsoft.com/office/drawing/2014/chart" uri="{C3380CC4-5D6E-409C-BE32-E72D297353CC}">
              <c16:uniqueId val="{00000001-77DD-48DC-A653-5594694DCF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5.57</c:v>
                </c:pt>
                <c:pt idx="1">
                  <c:v>8.06</c:v>
                </c:pt>
                <c:pt idx="2">
                  <c:v>10.73</c:v>
                </c:pt>
                <c:pt idx="3">
                  <c:v>8.06</c:v>
                </c:pt>
                <c:pt idx="4">
                  <c:v>4.88</c:v>
                </c:pt>
              </c:numCache>
            </c:numRef>
          </c:val>
          <c:extLst>
            <c:ext xmlns:c16="http://schemas.microsoft.com/office/drawing/2014/chart" uri="{C3380CC4-5D6E-409C-BE32-E72D297353CC}">
              <c16:uniqueId val="{00000000-E43F-48E8-B401-3A941F9FBC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12.01</c:v>
                </c:pt>
                <c:pt idx="1">
                  <c:v>10.1</c:v>
                </c:pt>
                <c:pt idx="2">
                  <c:v>13.15</c:v>
                </c:pt>
                <c:pt idx="3">
                  <c:v>14.8</c:v>
                </c:pt>
                <c:pt idx="4">
                  <c:v>12.96</c:v>
                </c:pt>
              </c:numCache>
            </c:numRef>
          </c:val>
          <c:extLst>
            <c:ext xmlns:c16="http://schemas.microsoft.com/office/drawing/2014/chart" uri="{C3380CC4-5D6E-409C-BE32-E72D297353CC}">
              <c16:uniqueId val="{00000001-E43F-48E8-B401-3A941F9FBC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-2.79</c:v>
                </c:pt>
                <c:pt idx="1">
                  <c:v>-1.66</c:v>
                </c:pt>
                <c:pt idx="2">
                  <c:v>2.86</c:v>
                </c:pt>
                <c:pt idx="3">
                  <c:v>-5.55</c:v>
                </c:pt>
                <c:pt idx="4">
                  <c:v>-7.54</c:v>
                </c:pt>
              </c:numCache>
            </c:numRef>
          </c:val>
          <c:smooth val="0"/>
          <c:extLst>
            <c:ext xmlns:c16="http://schemas.microsoft.com/office/drawing/2014/chart" uri="{C3380CC4-5D6E-409C-BE32-E72D297353CC}">
              <c16:uniqueId val="{00000002-E43F-48E8-B401-3A941F9FBC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BE-48AC-9495-10120999BC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BE-48AC-9495-10120999BC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BE-48AC-9495-10120999BC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BE-48AC-9495-10120999BC1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c:v>
                </c:pt>
                <c:pt idx="2">
                  <c:v>#N/A</c:v>
                </c:pt>
                <c:pt idx="3">
                  <c:v>0.56999999999999995</c:v>
                </c:pt>
                <c:pt idx="4">
                  <c:v>#N/A</c:v>
                </c:pt>
                <c:pt idx="5">
                  <c:v>0.59</c:v>
                </c:pt>
                <c:pt idx="6">
                  <c:v>#N/A</c:v>
                </c:pt>
                <c:pt idx="7">
                  <c:v>0.2</c:v>
                </c:pt>
                <c:pt idx="8">
                  <c:v>#N/A</c:v>
                </c:pt>
                <c:pt idx="9">
                  <c:v>0.25</c:v>
                </c:pt>
              </c:numCache>
            </c:numRef>
          </c:val>
          <c:extLst>
            <c:ext xmlns:c16="http://schemas.microsoft.com/office/drawing/2014/chart" uri="{C3380CC4-5D6E-409C-BE32-E72D297353CC}">
              <c16:uniqueId val="{00000004-B5BE-48AC-9495-10120999BC1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0.31</c:v>
                </c:pt>
                <c:pt idx="4">
                  <c:v>#N/A</c:v>
                </c:pt>
                <c:pt idx="5">
                  <c:v>0.27</c:v>
                </c:pt>
                <c:pt idx="6">
                  <c:v>#N/A</c:v>
                </c:pt>
                <c:pt idx="7">
                  <c:v>0.28000000000000003</c:v>
                </c:pt>
                <c:pt idx="8">
                  <c:v>#N/A</c:v>
                </c:pt>
                <c:pt idx="9">
                  <c:v>0.27</c:v>
                </c:pt>
              </c:numCache>
            </c:numRef>
          </c:val>
          <c:extLst>
            <c:ext xmlns:c16="http://schemas.microsoft.com/office/drawing/2014/chart" uri="{C3380CC4-5D6E-409C-BE32-E72D297353CC}">
              <c16:uniqueId val="{00000005-B5BE-48AC-9495-10120999BC1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0.9</c:v>
                </c:pt>
                <c:pt idx="4">
                  <c:v>#N/A</c:v>
                </c:pt>
                <c:pt idx="5">
                  <c:v>0.41</c:v>
                </c:pt>
                <c:pt idx="6">
                  <c:v>#N/A</c:v>
                </c:pt>
                <c:pt idx="7">
                  <c:v>0.41</c:v>
                </c:pt>
                <c:pt idx="8">
                  <c:v>#N/A</c:v>
                </c:pt>
                <c:pt idx="9">
                  <c:v>0.39</c:v>
                </c:pt>
              </c:numCache>
            </c:numRef>
          </c:val>
          <c:extLst>
            <c:ext xmlns:c16="http://schemas.microsoft.com/office/drawing/2014/chart" uri="{C3380CC4-5D6E-409C-BE32-E72D297353CC}">
              <c16:uniqueId val="{00000006-B5BE-48AC-9495-10120999BC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1.56</c:v>
                </c:pt>
                <c:pt idx="4">
                  <c:v>#N/A</c:v>
                </c:pt>
                <c:pt idx="5">
                  <c:v>1.98</c:v>
                </c:pt>
                <c:pt idx="6">
                  <c:v>#N/A</c:v>
                </c:pt>
                <c:pt idx="7">
                  <c:v>2.25</c:v>
                </c:pt>
                <c:pt idx="8">
                  <c:v>#N/A</c:v>
                </c:pt>
                <c:pt idx="9">
                  <c:v>2.8</c:v>
                </c:pt>
              </c:numCache>
            </c:numRef>
          </c:val>
          <c:extLst>
            <c:ext xmlns:c16="http://schemas.microsoft.com/office/drawing/2014/chart" uri="{C3380CC4-5D6E-409C-BE32-E72D297353CC}">
              <c16:uniqueId val="{00000007-B5BE-48AC-9495-10120999BC1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1.51</c:v>
                </c:pt>
                <c:pt idx="2">
                  <c:v>#N/A</c:v>
                </c:pt>
                <c:pt idx="3">
                  <c:v>1.23</c:v>
                </c:pt>
                <c:pt idx="4">
                  <c:v>#N/A</c:v>
                </c:pt>
                <c:pt idx="5">
                  <c:v>2.74</c:v>
                </c:pt>
                <c:pt idx="6">
                  <c:v>#N/A</c:v>
                </c:pt>
                <c:pt idx="7">
                  <c:v>3.19</c:v>
                </c:pt>
                <c:pt idx="8">
                  <c:v>#N/A</c:v>
                </c:pt>
                <c:pt idx="9">
                  <c:v>2.9</c:v>
                </c:pt>
              </c:numCache>
            </c:numRef>
          </c:val>
          <c:extLst>
            <c:ext xmlns:c16="http://schemas.microsoft.com/office/drawing/2014/chart" uri="{C3380CC4-5D6E-409C-BE32-E72D297353CC}">
              <c16:uniqueId val="{00000008-B5BE-48AC-9495-10120999BC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5.57</c:v>
                </c:pt>
                <c:pt idx="2">
                  <c:v>#N/A</c:v>
                </c:pt>
                <c:pt idx="3">
                  <c:v>8.0500000000000007</c:v>
                </c:pt>
                <c:pt idx="4">
                  <c:v>#N/A</c:v>
                </c:pt>
                <c:pt idx="5">
                  <c:v>10.72</c:v>
                </c:pt>
                <c:pt idx="6">
                  <c:v>#N/A</c:v>
                </c:pt>
                <c:pt idx="7">
                  <c:v>8.06</c:v>
                </c:pt>
                <c:pt idx="8">
                  <c:v>#N/A</c:v>
                </c:pt>
                <c:pt idx="9">
                  <c:v>4.87</c:v>
                </c:pt>
              </c:numCache>
            </c:numRef>
          </c:val>
          <c:extLst>
            <c:ext xmlns:c16="http://schemas.microsoft.com/office/drawing/2014/chart" uri="{C3380CC4-5D6E-409C-BE32-E72D297353CC}">
              <c16:uniqueId val="{00000009-B5BE-48AC-9495-10120999BC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5971</c:v>
                </c:pt>
                <c:pt idx="5">
                  <c:v>6092</c:v>
                </c:pt>
                <c:pt idx="8">
                  <c:v>5976</c:v>
                </c:pt>
                <c:pt idx="11">
                  <c:v>5850</c:v>
                </c:pt>
                <c:pt idx="14">
                  <c:v>5676</c:v>
                </c:pt>
              </c:numCache>
            </c:numRef>
          </c:val>
          <c:extLst>
            <c:ext xmlns:c16="http://schemas.microsoft.com/office/drawing/2014/chart" uri="{C3380CC4-5D6E-409C-BE32-E72D297353CC}">
              <c16:uniqueId val="{00000000-ABEA-4663-8463-B4C4272B0F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EA-4663-8463-B4C4272B0F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c:v>
                </c:pt>
                <c:pt idx="3">
                  <c:v>66</c:v>
                </c:pt>
                <c:pt idx="6">
                  <c:v>94</c:v>
                </c:pt>
                <c:pt idx="9">
                  <c:v>94</c:v>
                </c:pt>
                <c:pt idx="12">
                  <c:v>123</c:v>
                </c:pt>
              </c:numCache>
            </c:numRef>
          </c:val>
          <c:extLst>
            <c:ext xmlns:c16="http://schemas.microsoft.com/office/drawing/2014/chart" uri="{C3380CC4-5D6E-409C-BE32-E72D297353CC}">
              <c16:uniqueId val="{00000002-ABEA-4663-8463-B4C4272B0F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ABEA-4663-8463-B4C4272B0F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1829</c:v>
                </c:pt>
                <c:pt idx="3">
                  <c:v>1876</c:v>
                </c:pt>
                <c:pt idx="6">
                  <c:v>2030</c:v>
                </c:pt>
                <c:pt idx="9">
                  <c:v>1983</c:v>
                </c:pt>
                <c:pt idx="12">
                  <c:v>1858</c:v>
                </c:pt>
              </c:numCache>
            </c:numRef>
          </c:val>
          <c:extLst>
            <c:ext xmlns:c16="http://schemas.microsoft.com/office/drawing/2014/chart" uri="{C3380CC4-5D6E-409C-BE32-E72D297353CC}">
              <c16:uniqueId val="{00000004-ABEA-4663-8463-B4C4272B0F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54</c:v>
                </c:pt>
                <c:pt idx="3">
                  <c:v>52</c:v>
                </c:pt>
                <c:pt idx="6">
                  <c:v>49</c:v>
                </c:pt>
                <c:pt idx="9">
                  <c:v>42</c:v>
                </c:pt>
                <c:pt idx="12">
                  <c:v>49</c:v>
                </c:pt>
              </c:numCache>
            </c:numRef>
          </c:val>
          <c:extLst>
            <c:ext xmlns:c16="http://schemas.microsoft.com/office/drawing/2014/chart" uri="{C3380CC4-5D6E-409C-BE32-E72D297353CC}">
              <c16:uniqueId val="{00000005-ABEA-4663-8463-B4C4272B0F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14</c:v>
                </c:pt>
                <c:pt idx="3">
                  <c:v>23</c:v>
                </c:pt>
                <c:pt idx="6">
                  <c:v>0</c:v>
                </c:pt>
                <c:pt idx="9">
                  <c:v>0</c:v>
                </c:pt>
                <c:pt idx="12">
                  <c:v>0</c:v>
                </c:pt>
              </c:numCache>
            </c:numRef>
          </c:val>
          <c:extLst>
            <c:ext xmlns:c16="http://schemas.microsoft.com/office/drawing/2014/chart" uri="{C3380CC4-5D6E-409C-BE32-E72D297353CC}">
              <c16:uniqueId val="{00000006-ABEA-4663-8463-B4C4272B0F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4956</c:v>
                </c:pt>
                <c:pt idx="3">
                  <c:v>5037</c:v>
                </c:pt>
                <c:pt idx="6">
                  <c:v>5240</c:v>
                </c:pt>
                <c:pt idx="9">
                  <c:v>5561</c:v>
                </c:pt>
                <c:pt idx="12">
                  <c:v>5903</c:v>
                </c:pt>
              </c:numCache>
            </c:numRef>
          </c:val>
          <c:extLst>
            <c:ext xmlns:c16="http://schemas.microsoft.com/office/drawing/2014/chart" uri="{C3380CC4-5D6E-409C-BE32-E72D297353CC}">
              <c16:uniqueId val="{00000007-ABEA-4663-8463-B4C4272B0F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951</c:v>
                </c:pt>
                <c:pt idx="2">
                  <c:v>#N/A</c:v>
                </c:pt>
                <c:pt idx="3">
                  <c:v>#N/A</c:v>
                </c:pt>
                <c:pt idx="4">
                  <c:v>965</c:v>
                </c:pt>
                <c:pt idx="5">
                  <c:v>#N/A</c:v>
                </c:pt>
                <c:pt idx="6">
                  <c:v>#N/A</c:v>
                </c:pt>
                <c:pt idx="7">
                  <c:v>1440</c:v>
                </c:pt>
                <c:pt idx="8">
                  <c:v>#N/A</c:v>
                </c:pt>
                <c:pt idx="9">
                  <c:v>#N/A</c:v>
                </c:pt>
                <c:pt idx="10">
                  <c:v>1833</c:v>
                </c:pt>
                <c:pt idx="11">
                  <c:v>#N/A</c:v>
                </c:pt>
                <c:pt idx="12">
                  <c:v>#N/A</c:v>
                </c:pt>
                <c:pt idx="13">
                  <c:v>2260</c:v>
                </c:pt>
                <c:pt idx="14">
                  <c:v>#N/A</c:v>
                </c:pt>
              </c:numCache>
            </c:numRef>
          </c:val>
          <c:smooth val="0"/>
          <c:extLst>
            <c:ext xmlns:c16="http://schemas.microsoft.com/office/drawing/2014/chart" uri="{C3380CC4-5D6E-409C-BE32-E72D297353CC}">
              <c16:uniqueId val="{00000008-ABEA-4663-8463-B4C4272B0F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41719</c:v>
                </c:pt>
                <c:pt idx="5">
                  <c:v>40748</c:v>
                </c:pt>
                <c:pt idx="8">
                  <c:v>40555</c:v>
                </c:pt>
                <c:pt idx="11">
                  <c:v>39322</c:v>
                </c:pt>
                <c:pt idx="14">
                  <c:v>37519</c:v>
                </c:pt>
              </c:numCache>
            </c:numRef>
          </c:val>
          <c:extLst>
            <c:ext xmlns:c16="http://schemas.microsoft.com/office/drawing/2014/chart" uri="{C3380CC4-5D6E-409C-BE32-E72D297353CC}">
              <c16:uniqueId val="{00000000-69B4-4539-BA2E-3E9A4CDB8C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17615</c:v>
                </c:pt>
                <c:pt idx="5">
                  <c:v>18627</c:v>
                </c:pt>
                <c:pt idx="8">
                  <c:v>20191</c:v>
                </c:pt>
                <c:pt idx="11">
                  <c:v>19729</c:v>
                </c:pt>
                <c:pt idx="14">
                  <c:v>18518</c:v>
                </c:pt>
              </c:numCache>
            </c:numRef>
          </c:val>
          <c:extLst>
            <c:ext xmlns:c16="http://schemas.microsoft.com/office/drawing/2014/chart" uri="{C3380CC4-5D6E-409C-BE32-E72D297353CC}">
              <c16:uniqueId val="{00000001-69B4-4539-BA2E-3E9A4CDB8C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9236</c:v>
                </c:pt>
                <c:pt idx="5">
                  <c:v>8442</c:v>
                </c:pt>
                <c:pt idx="8">
                  <c:v>10264</c:v>
                </c:pt>
                <c:pt idx="11">
                  <c:v>11632</c:v>
                </c:pt>
                <c:pt idx="14">
                  <c:v>10809</c:v>
                </c:pt>
              </c:numCache>
            </c:numRef>
          </c:val>
          <c:extLst>
            <c:ext xmlns:c16="http://schemas.microsoft.com/office/drawing/2014/chart" uri="{C3380CC4-5D6E-409C-BE32-E72D297353CC}">
              <c16:uniqueId val="{00000002-69B4-4539-BA2E-3E9A4CDB8C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B4-4539-BA2E-3E9A4CDB8C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B4-4539-BA2E-3E9A4CDB8C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B4-4539-BA2E-3E9A4CDB8C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8615</c:v>
                </c:pt>
                <c:pt idx="3">
                  <c:v>8283</c:v>
                </c:pt>
                <c:pt idx="6">
                  <c:v>8220</c:v>
                </c:pt>
                <c:pt idx="9">
                  <c:v>8188</c:v>
                </c:pt>
                <c:pt idx="12">
                  <c:v>8452</c:v>
                </c:pt>
              </c:numCache>
            </c:numRef>
          </c:val>
          <c:extLst>
            <c:ext xmlns:c16="http://schemas.microsoft.com/office/drawing/2014/chart" uri="{C3380CC4-5D6E-409C-BE32-E72D297353CC}">
              <c16:uniqueId val="{00000006-69B4-4539-BA2E-3E9A4CDB8C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c:v>
                </c:pt>
                <c:pt idx="3">
                  <c:v>23</c:v>
                </c:pt>
                <c:pt idx="6">
                  <c:v>22</c:v>
                </c:pt>
                <c:pt idx="9">
                  <c:v>29</c:v>
                </c:pt>
                <c:pt idx="12">
                  <c:v>52</c:v>
                </c:pt>
              </c:numCache>
            </c:numRef>
          </c:val>
          <c:extLst>
            <c:ext xmlns:c16="http://schemas.microsoft.com/office/drawing/2014/chart" uri="{C3380CC4-5D6E-409C-BE32-E72D297353CC}">
              <c16:uniqueId val="{00000007-69B4-4539-BA2E-3E9A4CDB8C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16690</c:v>
                </c:pt>
                <c:pt idx="3">
                  <c:v>16604</c:v>
                </c:pt>
                <c:pt idx="6">
                  <c:v>17108</c:v>
                </c:pt>
                <c:pt idx="9">
                  <c:v>16262</c:v>
                </c:pt>
                <c:pt idx="12">
                  <c:v>16821</c:v>
                </c:pt>
              </c:numCache>
            </c:numRef>
          </c:val>
          <c:extLst>
            <c:ext xmlns:c16="http://schemas.microsoft.com/office/drawing/2014/chart" uri="{C3380CC4-5D6E-409C-BE32-E72D297353CC}">
              <c16:uniqueId val="{00000008-69B4-4539-BA2E-3E9A4CDB8C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1317</c:v>
                </c:pt>
                <c:pt idx="3">
                  <c:v>1813</c:v>
                </c:pt>
                <c:pt idx="6">
                  <c:v>1709</c:v>
                </c:pt>
                <c:pt idx="9">
                  <c:v>1603</c:v>
                </c:pt>
                <c:pt idx="12">
                  <c:v>1496</c:v>
                </c:pt>
              </c:numCache>
            </c:numRef>
          </c:val>
          <c:extLst>
            <c:ext xmlns:c16="http://schemas.microsoft.com/office/drawing/2014/chart" uri="{C3380CC4-5D6E-409C-BE32-E72D297353CC}">
              <c16:uniqueId val="{00000009-69B4-4539-BA2E-3E9A4CDB8C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56299</c:v>
                </c:pt>
                <c:pt idx="3">
                  <c:v>56377</c:v>
                </c:pt>
                <c:pt idx="6">
                  <c:v>58300</c:v>
                </c:pt>
                <c:pt idx="9">
                  <c:v>58568</c:v>
                </c:pt>
                <c:pt idx="12">
                  <c:v>57001</c:v>
                </c:pt>
              </c:numCache>
            </c:numRef>
          </c:val>
          <c:extLst>
            <c:ext xmlns:c16="http://schemas.microsoft.com/office/drawing/2014/chart" uri="{C3380CC4-5D6E-409C-BE32-E72D297353CC}">
              <c16:uniqueId val="{0000000A-69B4-4539-BA2E-3E9A4CDB8C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14376</c:v>
                </c:pt>
                <c:pt idx="2">
                  <c:v>#N/A</c:v>
                </c:pt>
                <c:pt idx="3">
                  <c:v>#N/A</c:v>
                </c:pt>
                <c:pt idx="4">
                  <c:v>15284</c:v>
                </c:pt>
                <c:pt idx="5">
                  <c:v>#N/A</c:v>
                </c:pt>
                <c:pt idx="6">
                  <c:v>#N/A</c:v>
                </c:pt>
                <c:pt idx="7">
                  <c:v>14349</c:v>
                </c:pt>
                <c:pt idx="8">
                  <c:v>#N/A</c:v>
                </c:pt>
                <c:pt idx="9">
                  <c:v>#N/A</c:v>
                </c:pt>
                <c:pt idx="10">
                  <c:v>13966</c:v>
                </c:pt>
                <c:pt idx="11">
                  <c:v>#N/A</c:v>
                </c:pt>
                <c:pt idx="12">
                  <c:v>#N/A</c:v>
                </c:pt>
                <c:pt idx="13">
                  <c:v>16975</c:v>
                </c:pt>
                <c:pt idx="14">
                  <c:v>#N/A</c:v>
                </c:pt>
              </c:numCache>
            </c:numRef>
          </c:val>
          <c:smooth val="0"/>
          <c:extLst>
            <c:ext xmlns:c16="http://schemas.microsoft.com/office/drawing/2014/chart" uri="{C3380CC4-5D6E-409C-BE32-E72D297353CC}">
              <c16:uniqueId val="{0000000B-69B4-4539-BA2E-3E9A4CDB8C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5982</c:v>
                </c:pt>
                <c:pt idx="1">
                  <c:v>6700</c:v>
                </c:pt>
                <c:pt idx="2">
                  <c:v>6000</c:v>
                </c:pt>
              </c:numCache>
            </c:numRef>
          </c:val>
          <c:extLst>
            <c:ext xmlns:c16="http://schemas.microsoft.com/office/drawing/2014/chart" uri="{C3380CC4-5D6E-409C-BE32-E72D297353CC}">
              <c16:uniqueId val="{00000000-A80E-4B24-BA43-AD8E8388E5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302</c:v>
                </c:pt>
                <c:pt idx="1">
                  <c:v>1102</c:v>
                </c:pt>
                <c:pt idx="2">
                  <c:v>1668</c:v>
                </c:pt>
              </c:numCache>
            </c:numRef>
          </c:val>
          <c:extLst>
            <c:ext xmlns:c16="http://schemas.microsoft.com/office/drawing/2014/chart" uri="{C3380CC4-5D6E-409C-BE32-E72D297353CC}">
              <c16:uniqueId val="{00000001-A80E-4B24-BA43-AD8E8388E5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386</c:v>
                </c:pt>
                <c:pt idx="1">
                  <c:v>381</c:v>
                </c:pt>
                <c:pt idx="2">
                  <c:v>479</c:v>
                </c:pt>
              </c:numCache>
            </c:numRef>
          </c:val>
          <c:extLst>
            <c:ext xmlns:c16="http://schemas.microsoft.com/office/drawing/2014/chart" uri="{C3380CC4-5D6E-409C-BE32-E72D297353CC}">
              <c16:uniqueId val="{00000002-A80E-4B24-BA43-AD8E8388E5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245,038
236,993
27.09
89,584,910
87,280,518
2,257,877
46,314,742
57,000,662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主な要因は、算出において、令和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年度の単年度財政力指数</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0.93</a:t>
          </a:r>
          <a:r>
            <a:rPr kumimoji="1" lang="ja-JP" altLang="ja-JP" sz="1100">
              <a:solidFill>
                <a:schemeClr val="dk1"/>
              </a:solidFill>
              <a:effectLst/>
              <a:latin typeface="+mn-lt"/>
              <a:ea typeface="+mn-ea"/>
              <a:cs typeface="+mn-cs"/>
            </a:rPr>
            <a:t>と入れ替わったことによる。</a:t>
          </a:r>
          <a:endParaRPr lang="ja-JP" altLang="ja-JP" sz="1400">
            <a:effectLst/>
          </a:endParaRPr>
        </a:p>
        <a:p>
          <a:r>
            <a:rPr kumimoji="1" lang="ja-JP" altLang="en-US" sz="1100">
              <a:latin typeface="+mn-ea"/>
              <a:ea typeface="+mn-ea"/>
            </a:rPr>
            <a:t>令和５年度の単年度財政力指数の上昇は、分母となる基準財政需要額が臨時財政対策債振替額の減少などにより前年度より約</a:t>
          </a:r>
          <a:r>
            <a:rPr kumimoji="1" lang="en-US" altLang="ja-JP" sz="1100">
              <a:latin typeface="+mn-ea"/>
              <a:ea typeface="+mn-ea"/>
            </a:rPr>
            <a:t>12.6</a:t>
          </a:r>
          <a:r>
            <a:rPr kumimoji="1" lang="ja-JP" altLang="en-US" sz="1100">
              <a:latin typeface="+mn-ea"/>
              <a:ea typeface="+mn-ea"/>
            </a:rPr>
            <a:t>億円増となったものの、分子となる基準財政収入額が個人市民税や地方消費税交付金の増加などにより前年度より約</a:t>
          </a:r>
          <a:r>
            <a:rPr kumimoji="1" lang="en-US" altLang="ja-JP" sz="1100">
              <a:latin typeface="+mn-ea"/>
              <a:ea typeface="+mn-ea"/>
            </a:rPr>
            <a:t>12.4</a:t>
          </a:r>
          <a:r>
            <a:rPr kumimoji="1" lang="ja-JP" altLang="en-US" sz="1100">
              <a:latin typeface="+mn-ea"/>
              <a:ea typeface="+mn-ea"/>
            </a:rPr>
            <a:t>億円増となったことによる。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30480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151130</xdr:rowOff>
    </xdr:from>
    <xdr:to>
      <xdr:col>19</xdr:col>
      <xdr:colOff>184150</xdr:colOff>
      <xdr:row>40</xdr:row>
      <xdr:rowOff>81280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年度の経常収支比率は、前年度より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主な要因は、算定式の分母となる経常一般財源が、</a:t>
          </a:r>
          <a:r>
            <a:rPr kumimoji="1" lang="ja-JP" altLang="en-US" sz="1100">
              <a:solidFill>
                <a:schemeClr val="dk1"/>
              </a:solidFill>
              <a:effectLst/>
              <a:latin typeface="+mn-lt"/>
              <a:ea typeface="+mn-ea"/>
              <a:cs typeface="+mn-cs"/>
            </a:rPr>
            <a:t>地方税</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株式等譲渡所得割交付金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などにより前年度から約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した一方で、分子となる経常経費に充当した一般財源が、</a:t>
          </a:r>
          <a:r>
            <a:rPr kumimoji="1" lang="ja-JP" altLang="en-US" sz="1100">
              <a:solidFill>
                <a:schemeClr val="dk1"/>
              </a:solidFill>
              <a:effectLst/>
              <a:latin typeface="+mn-lt"/>
              <a:ea typeface="+mn-ea"/>
              <a:cs typeface="+mn-cs"/>
            </a:rPr>
            <a:t>自立支援給付</a:t>
          </a:r>
          <a:r>
            <a:rPr kumimoji="1" lang="ja-JP" altLang="ja-JP" sz="1100">
              <a:solidFill>
                <a:schemeClr val="dk1"/>
              </a:solidFill>
              <a:effectLst/>
              <a:latin typeface="+mn-lt"/>
              <a:ea typeface="+mn-ea"/>
              <a:cs typeface="+mn-cs"/>
            </a:rPr>
            <a:t>事業を始めとする扶助費の増</a:t>
          </a:r>
          <a:r>
            <a:rPr kumimoji="1" lang="ja-JP" altLang="en-US" sz="1100">
              <a:solidFill>
                <a:schemeClr val="dk1"/>
              </a:solidFill>
              <a:effectLst/>
              <a:latin typeface="+mn-lt"/>
              <a:ea typeface="+mn-ea"/>
              <a:cs typeface="+mn-cs"/>
            </a:rPr>
            <a:t>や、地方債償還金管理事務</a:t>
          </a:r>
          <a:r>
            <a:rPr kumimoji="1" lang="ja-JP" altLang="ja-JP" sz="1100">
              <a:solidFill>
                <a:schemeClr val="dk1"/>
              </a:solidFill>
              <a:effectLst/>
              <a:latin typeface="+mn-lt"/>
              <a:ea typeface="+mn-ea"/>
              <a:cs typeface="+mn-cs"/>
            </a:rPr>
            <a:t>を始めとする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億円増加したこと</a:t>
          </a:r>
          <a:r>
            <a:rPr kumimoji="1" lang="ja-JP" altLang="en-US" sz="1100">
              <a:solidFill>
                <a:schemeClr val="dk1"/>
              </a:solidFill>
              <a:effectLst/>
              <a:latin typeface="+mn-lt"/>
              <a:ea typeface="+mn-ea"/>
              <a:cs typeface="+mn-cs"/>
            </a:rPr>
            <a:t>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26246</xdr:rowOff>
    </xdr:from>
    <xdr:to>
      <xdr:col>23</xdr:col>
      <xdr:colOff>133350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4194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66</xdr:row>
      <xdr:rowOff>26246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1954"/>
          <a:ext cx="8890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71954"/>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67</xdr:row>
      <xdr:rowOff>88054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384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5080</xdr:rowOff>
    </xdr:from>
    <xdr:to>
      <xdr:col>23</xdr:col>
      <xdr:colOff>184150</xdr:colOff>
      <xdr:row>67</xdr:row>
      <xdr:rowOff>106680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72407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37254</xdr:rowOff>
    </xdr:from>
    <xdr:to>
      <xdr:col>7</xdr:col>
      <xdr:colOff>31750</xdr:colOff>
      <xdr:row>67</xdr:row>
      <xdr:rowOff>138854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123631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年度の人口一人当たりの額は、前年度より</a:t>
          </a:r>
          <a:r>
            <a:rPr kumimoji="1" lang="en-US" altLang="ja-JP" sz="1100">
              <a:solidFill>
                <a:schemeClr val="dk1"/>
              </a:solidFill>
              <a:effectLst/>
              <a:latin typeface="+mn-lt"/>
              <a:ea typeface="+mn-ea"/>
              <a:cs typeface="+mn-cs"/>
            </a:rPr>
            <a:t>4,569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新型コロナウイルスワクチン接種事業に係る委託料の減少等により物件費が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減少したこと</a:t>
          </a:r>
          <a:r>
            <a:rPr kumimoji="1" lang="ja-JP" altLang="ja-JP" sz="1100">
              <a:solidFill>
                <a:schemeClr val="dk1"/>
              </a:solidFill>
              <a:effectLst/>
              <a:latin typeface="+mn-lt"/>
              <a:ea typeface="+mn-ea"/>
              <a:cs typeface="+mn-cs"/>
            </a:rPr>
            <a:t>などによる。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、全国的には人口が減少傾向にある一方で、本市においては人口が増加傾向にあることなどから、全国平均や類似団体平均よりも低い額を維持している。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33568</xdr:rowOff>
    </xdr:from>
    <xdr:to>
      <xdr:col>23</xdr:col>
      <xdr:colOff>133350</xdr:colOff>
      <xdr:row>81</xdr:row>
      <xdr:rowOff>112317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21018"/>
          <a:ext cx="838200" cy="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63455</xdr:rowOff>
    </xdr:from>
    <xdr:to>
      <xdr:col>19</xdr:col>
      <xdr:colOff>133350</xdr:colOff>
      <xdr:row>81</xdr:row>
      <xdr:rowOff>112317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0905"/>
          <a:ext cx="889000" cy="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52096</xdr:rowOff>
    </xdr:from>
    <xdr:to>
      <xdr:col>15</xdr:col>
      <xdr:colOff>82550</xdr:colOff>
      <xdr:row>81</xdr:row>
      <xdr:rowOff>63455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9546"/>
          <a:ext cx="8890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104414</xdr:rowOff>
    </xdr:from>
    <xdr:to>
      <xdr:col>11</xdr:col>
      <xdr:colOff>31750</xdr:colOff>
      <xdr:row>81</xdr:row>
      <xdr:rowOff>52096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0414"/>
          <a:ext cx="889000" cy="1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31514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96480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154218</xdr:rowOff>
    </xdr:from>
    <xdr:to>
      <xdr:col>23</xdr:col>
      <xdr:colOff>184150</xdr:colOff>
      <xdr:row>81</xdr:row>
      <xdr:rowOff>84368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170745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61517</xdr:rowOff>
    </xdr:from>
    <xdr:to>
      <xdr:col>19</xdr:col>
      <xdr:colOff>184150</xdr:colOff>
      <xdr:row>81</xdr:row>
      <xdr:rowOff>163117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12655</xdr:rowOff>
    </xdr:from>
    <xdr:to>
      <xdr:col>15</xdr:col>
      <xdr:colOff>133350</xdr:colOff>
      <xdr:row>81</xdr:row>
      <xdr:rowOff>114255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124432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6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xdr:rowOff>
    </xdr:from>
    <xdr:to>
      <xdr:col>11</xdr:col>
      <xdr:colOff>82550</xdr:colOff>
      <xdr:row>81</xdr:row>
      <xdr:rowOff>102896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113073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53614</xdr:rowOff>
    </xdr:from>
    <xdr:to>
      <xdr:col>7</xdr:col>
      <xdr:colOff>31750</xdr:colOff>
      <xdr:row>80</xdr:row>
      <xdr:rowOff>155214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165391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ラスパイレス指数は、採用・退職に伴う職員構成の変動等により全国市平均に比べ低い傾向にあり、令和２年度決算（</a:t>
          </a:r>
          <a:r>
            <a:rPr kumimoji="1" lang="en-US" altLang="ja-JP" sz="1100" b="0" i="0" baseline="0">
              <a:solidFill>
                <a:schemeClr val="dk1"/>
              </a:solidFill>
              <a:effectLst/>
              <a:latin typeface="+mn-lt"/>
              <a:ea typeface="+mn-ea"/>
              <a:cs typeface="+mn-cs"/>
            </a:rPr>
            <a:t>R2.4.1</a:t>
          </a:r>
          <a:r>
            <a:rPr kumimoji="1" lang="ja-JP" altLang="ja-JP" sz="1100" b="0" i="0" baseline="0">
              <a:solidFill>
                <a:schemeClr val="dk1"/>
              </a:solidFill>
              <a:effectLst/>
              <a:latin typeface="+mn-lt"/>
              <a:ea typeface="+mn-ea"/>
              <a:cs typeface="+mn-cs"/>
            </a:rPr>
            <a:t>現在）は、職員構成の変動により低下した。令和３年度（</a:t>
          </a:r>
          <a:r>
            <a:rPr kumimoji="1" lang="en-US" altLang="ja-JP" sz="1100" b="0" i="0" baseline="0">
              <a:solidFill>
                <a:schemeClr val="dk1"/>
              </a:solidFill>
              <a:effectLst/>
              <a:latin typeface="+mn-lt"/>
              <a:ea typeface="+mn-ea"/>
              <a:cs typeface="+mn-cs"/>
            </a:rPr>
            <a:t>R3.4.1</a:t>
          </a:r>
          <a:r>
            <a:rPr kumimoji="1" lang="ja-JP" altLang="ja-JP" sz="1100" b="0" i="0" baseline="0">
              <a:solidFill>
                <a:schemeClr val="dk1"/>
              </a:solidFill>
              <a:effectLst/>
              <a:latin typeface="+mn-lt"/>
              <a:ea typeface="+mn-ea"/>
              <a:cs typeface="+mn-cs"/>
            </a:rPr>
            <a:t>現在）は、職員構成の変動により上昇したが、令和４年度（</a:t>
          </a:r>
          <a:r>
            <a:rPr kumimoji="1" lang="en-US" altLang="ja-JP" sz="1100" b="0" i="0" baseline="0">
              <a:solidFill>
                <a:schemeClr val="dk1"/>
              </a:solidFill>
              <a:effectLst/>
              <a:latin typeface="+mn-lt"/>
              <a:ea typeface="+mn-ea"/>
              <a:cs typeface="+mn-cs"/>
            </a:rPr>
            <a:t>R4.4.1</a:t>
          </a:r>
          <a:r>
            <a:rPr kumimoji="1" lang="ja-JP" altLang="ja-JP" sz="1100" b="0" i="0" baseline="0">
              <a:solidFill>
                <a:schemeClr val="dk1"/>
              </a:solidFill>
              <a:effectLst/>
              <a:latin typeface="+mn-lt"/>
              <a:ea typeface="+mn-ea"/>
              <a:cs typeface="+mn-cs"/>
            </a:rPr>
            <a:t>現在）においては、職員構成の変動により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ポイント低下した。令和５年度（</a:t>
          </a:r>
          <a:r>
            <a:rPr kumimoji="1" lang="en-US" altLang="ja-JP" sz="1100" b="0" i="0" baseline="0">
              <a:solidFill>
                <a:schemeClr val="dk1"/>
              </a:solidFill>
              <a:effectLst/>
              <a:latin typeface="+mn-lt"/>
              <a:ea typeface="+mn-ea"/>
              <a:cs typeface="+mn-cs"/>
            </a:rPr>
            <a:t>R5.4.1</a:t>
          </a:r>
          <a:r>
            <a:rPr kumimoji="1" lang="ja-JP" altLang="ja-JP" sz="1100" b="0" i="0" baseline="0">
              <a:solidFill>
                <a:schemeClr val="dk1"/>
              </a:solidFill>
              <a:effectLst/>
              <a:latin typeface="+mn-lt"/>
              <a:ea typeface="+mn-ea"/>
              <a:cs typeface="+mn-cs"/>
            </a:rPr>
            <a:t>現在）においては、職員構成の変動により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ポイント上昇した。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83609</xdr:rowOff>
    </xdr:from>
    <xdr:to>
      <xdr:col>81</xdr:col>
      <xdr:colOff>44450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1425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169986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8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83609</xdr:rowOff>
    </xdr:from>
    <xdr:to>
      <xdr:col>81</xdr:col>
      <xdr:colOff>133350</xdr:colOff>
      <xdr:row>82</xdr:row>
      <xdr:rowOff>83609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14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144991</xdr:rowOff>
    </xdr:from>
    <xdr:to>
      <xdr:col>81</xdr:col>
      <xdr:colOff>44450</xdr:colOff>
      <xdr:row>82</xdr:row>
      <xdr:rowOff>83609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60991"/>
          <a:ext cx="8382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144991</xdr:rowOff>
    </xdr:from>
    <xdr:to>
      <xdr:col>77</xdr:col>
      <xdr:colOff>44450</xdr:colOff>
      <xdr:row>82</xdr:row>
      <xdr:rowOff>83609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60991"/>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83609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022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43391</xdr:rowOff>
    </xdr:from>
    <xdr:to>
      <xdr:col>68</xdr:col>
      <xdr:colOff>152400</xdr:colOff>
      <xdr:row>84</xdr:row>
      <xdr:rowOff>102659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02291"/>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125536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1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94191</xdr:rowOff>
    </xdr:from>
    <xdr:to>
      <xdr:col>77</xdr:col>
      <xdr:colOff>95250</xdr:colOff>
      <xdr:row>81</xdr:row>
      <xdr:rowOff>24341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34518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7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164041</xdr:rowOff>
    </xdr:from>
    <xdr:to>
      <xdr:col>68</xdr:col>
      <xdr:colOff>203200</xdr:colOff>
      <xdr:row>82</xdr:row>
      <xdr:rowOff>94191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104368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数管理計画を着実に実行することにより、類似団体の平均値よりも低い数値となっている。今後も職員数の適正化の取り組みを進めていくとともに、各部門の業務量分析を的確に行い、職員の適正配置を図っていく</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135044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389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94827</xdr:rowOff>
    </xdr:from>
    <xdr:to>
      <xdr:col>77</xdr:col>
      <xdr:colOff>44450</xdr:colOff>
      <xdr:row>58</xdr:row>
      <xdr:rowOff>98848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0389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98848</xdr:rowOff>
    </xdr:from>
    <xdr:to>
      <xdr:col>72</xdr:col>
      <xdr:colOff>203200</xdr:colOff>
      <xdr:row>58</xdr:row>
      <xdr:rowOff>114935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429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59</xdr:row>
      <xdr:rowOff>3810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0590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84244</xdr:rowOff>
    </xdr:from>
    <xdr:to>
      <xdr:col>81</xdr:col>
      <xdr:colOff>95250</xdr:colOff>
      <xdr:row>59</xdr:row>
      <xdr:rowOff>14394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4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44027</xdr:rowOff>
    </xdr:from>
    <xdr:to>
      <xdr:col>77</xdr:col>
      <xdr:colOff>95250</xdr:colOff>
      <xdr:row>58</xdr:row>
      <xdr:rowOff>145627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155804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48048</xdr:rowOff>
    </xdr:from>
    <xdr:to>
      <xdr:col>73</xdr:col>
      <xdr:colOff>44450</xdr:colOff>
      <xdr:row>58</xdr:row>
      <xdr:rowOff>149648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159825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6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年度の実質公債費比率は、前年度より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要因としては、算出において、令和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年度の単年度実質公債費比率</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と入れ替わったことによる。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年度の単年度実質公債費比率の上昇は、算定式の分子にあたる</a:t>
          </a:r>
          <a:r>
            <a:rPr kumimoji="1" lang="ja-JP" altLang="en-US" sz="1100">
              <a:solidFill>
                <a:schemeClr val="dk1"/>
              </a:solidFill>
              <a:effectLst/>
              <a:latin typeface="+mn-lt"/>
              <a:ea typeface="+mn-ea"/>
              <a:cs typeface="+mn-cs"/>
            </a:rPr>
            <a:t>地方債元利償還額</a:t>
          </a:r>
          <a:r>
            <a:rPr kumimoji="1" lang="ja-JP" altLang="ja-JP" sz="1100">
              <a:solidFill>
                <a:schemeClr val="dk1"/>
              </a:solidFill>
              <a:effectLst/>
              <a:latin typeface="+mn-lt"/>
              <a:ea typeface="+mn-ea"/>
              <a:cs typeface="+mn-cs"/>
            </a:rPr>
            <a:t>が増加したことなどによる。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104019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5860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40</xdr:row>
      <xdr:rowOff>605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896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103112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7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159657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058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25296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年度の将来負担比率は、前年度より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標準税収入額等及び普通交付税の増などにより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a:t>
          </a:r>
          <a:r>
            <a:rPr kumimoji="1" lang="ja-JP" altLang="ja-JP" sz="1100">
              <a:solidFill>
                <a:schemeClr val="dk1"/>
              </a:solidFill>
              <a:effectLst/>
              <a:latin typeface="+mn-lt"/>
              <a:ea typeface="+mn-ea"/>
              <a:cs typeface="+mn-cs"/>
            </a:rPr>
            <a:t>財政規模が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したことから、算定式の分母全体では約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、分子においては</a:t>
          </a:r>
          <a:r>
            <a:rPr kumimoji="1" lang="ja-JP" altLang="en-US" sz="1100">
              <a:solidFill>
                <a:schemeClr val="dk1"/>
              </a:solidFill>
              <a:effectLst/>
              <a:latin typeface="+mn-lt"/>
              <a:ea typeface="+mn-ea"/>
              <a:cs typeface="+mn-cs"/>
            </a:rPr>
            <a:t>、充当可能財源等</a:t>
          </a:r>
          <a:r>
            <a:rPr kumimoji="1" lang="ja-JP" altLang="ja-JP" sz="1100">
              <a:solidFill>
                <a:schemeClr val="dk1"/>
              </a:solidFill>
              <a:effectLst/>
              <a:latin typeface="+mn-lt"/>
              <a:ea typeface="+mn-ea"/>
              <a:cs typeface="+mn-cs"/>
            </a:rPr>
            <a:t>の減などにより、約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133667</xdr:rowOff>
    </xdr:from>
    <xdr:to>
      <xdr:col>81</xdr:col>
      <xdr:colOff>44450</xdr:colOff>
      <xdr:row>18</xdr:row>
      <xdr:rowOff>84878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48317"/>
          <a:ext cx="8382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133667</xdr:rowOff>
    </xdr:from>
    <xdr:to>
      <xdr:col>77</xdr:col>
      <xdr:colOff>44450</xdr:colOff>
      <xdr:row>17</xdr:row>
      <xdr:rowOff>149754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483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149754</xdr:rowOff>
    </xdr:from>
    <xdr:to>
      <xdr:col>72</xdr:col>
      <xdr:colOff>203200</xdr:colOff>
      <xdr:row>18</xdr:row>
      <xdr:rowOff>72813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6440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18</xdr:row>
      <xdr:rowOff>72813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3880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34078</xdr:rowOff>
    </xdr:from>
    <xdr:to>
      <xdr:col>81</xdr:col>
      <xdr:colOff>95250</xdr:colOff>
      <xdr:row>18</xdr:row>
      <xdr:rowOff>135678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6155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82867</xdr:rowOff>
    </xdr:from>
    <xdr:to>
      <xdr:col>77</xdr:col>
      <xdr:colOff>95250</xdr:colOff>
      <xdr:row>18</xdr:row>
      <xdr:rowOff>13017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169244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98954</xdr:rowOff>
    </xdr:from>
    <xdr:to>
      <xdr:col>73</xdr:col>
      <xdr:colOff>44450</xdr:colOff>
      <xdr:row>18</xdr:row>
      <xdr:rowOff>29104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13881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22013</xdr:rowOff>
    </xdr:from>
    <xdr:to>
      <xdr:col>68</xdr:col>
      <xdr:colOff>203200</xdr:colOff>
      <xdr:row>18</xdr:row>
      <xdr:rowOff>123613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108390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88282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245,038
236,993
27.09
89,584,910
87,280,518
2,257,877
46,314,742
57,000,662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年度の人件費は、前年度より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主な要因は、</a:t>
          </a:r>
          <a:r>
            <a:rPr lang="ja-JP" altLang="en-US"/>
            <a:t>定年</a:t>
          </a:r>
          <a:r>
            <a:rPr kumimoji="1" lang="ja-JP" altLang="en-US" sz="1100">
              <a:solidFill>
                <a:schemeClr val="dk1"/>
              </a:solidFill>
              <a:effectLst/>
              <a:latin typeface="+mn-lt"/>
              <a:ea typeface="+mn-ea"/>
              <a:cs typeface="+mn-cs"/>
            </a:rPr>
            <a:t>延長に伴う退職金の減</a:t>
          </a:r>
          <a:r>
            <a:rPr kumimoji="1" lang="ja-JP" altLang="ja-JP" sz="1100">
              <a:solidFill>
                <a:schemeClr val="dk1"/>
              </a:solidFill>
              <a:effectLst/>
              <a:latin typeface="+mn-lt"/>
              <a:ea typeface="+mn-ea"/>
              <a:cs typeface="+mn-cs"/>
            </a:rPr>
            <a:t>などによる。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155575</xdr:rowOff>
    </xdr:from>
    <xdr:to>
      <xdr:col>24</xdr:col>
      <xdr:colOff>25400</xdr:colOff>
      <xdr:row>36</xdr:row>
      <xdr:rowOff>55563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5632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141288</xdr:rowOff>
    </xdr:from>
    <xdr:to>
      <xdr:col>19</xdr:col>
      <xdr:colOff>187325</xdr:colOff>
      <xdr:row>36</xdr:row>
      <xdr:rowOff>55563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420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141288</xdr:rowOff>
    </xdr:from>
    <xdr:to>
      <xdr:col>15</xdr:col>
      <xdr:colOff>98425</xdr:colOff>
      <xdr:row>37</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42038"/>
          <a:ext cx="889000" cy="3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98425</xdr:rowOff>
    </xdr:from>
    <xdr:to>
      <xdr:col>11</xdr:col>
      <xdr:colOff>9525</xdr:colOff>
      <xdr:row>37</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706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104775</xdr:rowOff>
    </xdr:from>
    <xdr:to>
      <xdr:col>24</xdr:col>
      <xdr:colOff>76200</xdr:colOff>
      <xdr:row>36</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121302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4763</xdr:rowOff>
    </xdr:from>
    <xdr:to>
      <xdr:col>20</xdr:col>
      <xdr:colOff>38100</xdr:colOff>
      <xdr:row>36</xdr:row>
      <xdr:rowOff>106363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116540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4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90488</xdr:rowOff>
    </xdr:from>
    <xdr:to>
      <xdr:col>15</xdr:col>
      <xdr:colOff>149225</xdr:colOff>
      <xdr:row>36</xdr:row>
      <xdr:rowOff>20638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30815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6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104775</xdr:rowOff>
    </xdr:from>
    <xdr:to>
      <xdr:col>11</xdr:col>
      <xdr:colOff>60325</xdr:colOff>
      <xdr:row>38</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47625</xdr:rowOff>
    </xdr:from>
    <xdr:to>
      <xdr:col>6</xdr:col>
      <xdr:colOff>171450</xdr:colOff>
      <xdr:row>36</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134002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年度の物件費は、前年度より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en-US" sz="1100">
              <a:solidFill>
                <a:schemeClr val="dk1"/>
              </a:solidFill>
              <a:effectLst/>
              <a:latin typeface="+mn-lt"/>
              <a:ea typeface="+mn-ea"/>
              <a:cs typeface="+mn-cs"/>
            </a:rPr>
            <a:t>公園維持管理事業や資源分別回収推進支援事業の増加などにより、物件費全体で増となっている。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21</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152400</xdr:rowOff>
    </xdr:from>
    <xdr:to>
      <xdr:col>82</xdr:col>
      <xdr:colOff>107950</xdr:colOff>
      <xdr:row>21</xdr:row>
      <xdr:rowOff>6350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58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82550</xdr:rowOff>
    </xdr:from>
    <xdr:to>
      <xdr:col>78</xdr:col>
      <xdr:colOff>69850</xdr:colOff>
      <xdr:row>20</xdr:row>
      <xdr:rowOff>152400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40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82550</xdr:rowOff>
    </xdr:from>
    <xdr:to>
      <xdr:col>73</xdr:col>
      <xdr:colOff>180975</xdr:colOff>
      <xdr:row>20</xdr:row>
      <xdr:rowOff>114300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340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114300</xdr:rowOff>
    </xdr:from>
    <xdr:to>
      <xdr:col>69</xdr:col>
      <xdr:colOff>92075</xdr:colOff>
      <xdr:row>21</xdr:row>
      <xdr:rowOff>120650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54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127000</xdr:rowOff>
    </xdr:from>
    <xdr:to>
      <xdr:col>82</xdr:col>
      <xdr:colOff>158750</xdr:colOff>
      <xdr:row>21</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101600</xdr:rowOff>
    </xdr:from>
    <xdr:to>
      <xdr:col>78</xdr:col>
      <xdr:colOff>120650</xdr:colOff>
      <xdr:row>21</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61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31750</xdr:rowOff>
    </xdr:from>
    <xdr:to>
      <xdr:col>74</xdr:col>
      <xdr:colOff>31750</xdr:colOff>
      <xdr:row>19</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63500</xdr:rowOff>
    </xdr:from>
    <xdr:to>
      <xdr:col>69</xdr:col>
      <xdr:colOff>142875</xdr:colOff>
      <xdr:row>20</xdr:row>
      <xdr:rowOff>165100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69850</xdr:rowOff>
    </xdr:from>
    <xdr:to>
      <xdr:col>65</xdr:col>
      <xdr:colOff>53975</xdr:colOff>
      <xdr:row>22</xdr:row>
      <xdr:rowOff>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年度の扶助費は、前年度より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自立支援給付事業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子ども医療費助成事業、</a:t>
          </a:r>
          <a:r>
            <a:rPr kumimoji="1" lang="ja-JP" altLang="ja-JP" sz="1100">
              <a:solidFill>
                <a:schemeClr val="dk1"/>
              </a:solidFill>
              <a:effectLst/>
              <a:latin typeface="+mn-lt"/>
              <a:ea typeface="+mn-ea"/>
              <a:cs typeface="+mn-cs"/>
            </a:rPr>
            <a:t>保育所等施設型給付事業などの増となっている。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62</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36501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61</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3160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166007</xdr:rowOff>
    </xdr:from>
    <xdr:to>
      <xdr:col>24</xdr:col>
      <xdr:colOff>76200</xdr:colOff>
      <xdr:row>62</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74584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年度のその他（維持補修費、繰出金）は、前年度より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は、後期高齢者医療広域連合や、介護保険事業特別会計への繰出金が増加したことによる。類似団体よりも低い水準を保っているものの、各特別会計への繰出金については、引き続き、独立採算を前提とした適切な繰出しとな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9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19050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6350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79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年度の補助費等は、前年度より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主な要因は、病院事業会計負担金等（対前年度▲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億円）や下水道事業会計負担金（対前年度▲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億円）が減少したことによる。</a:t>
          </a:r>
          <a:r>
            <a:rPr lang="ja-JP" altLang="ja-JP" sz="1100">
              <a:solidFill>
                <a:schemeClr val="dk1"/>
              </a:solidFill>
              <a:effectLst/>
              <a:latin typeface="+mn-lt"/>
              <a:ea typeface="+mn-ea"/>
              <a:cs typeface="+mn-cs"/>
            </a:rPr>
            <a:t>公営企業会計への負担金については、引き続き、独立採算を前提とした負担となるよう努めていく。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0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54610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1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35</xdr:row>
      <xdr:rowOff>54610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1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101617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年度の公債費は、前年度より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ポイント増加しており、償還元金の増が要因となっている。</a:t>
          </a:r>
          <a:endParaRPr lang="ja-JP" altLang="ja-JP" sz="1400">
            <a:effectLst/>
          </a:endParaRPr>
        </a:p>
        <a:p>
          <a:r>
            <a:rPr lang="ja-JP" altLang="ja-JP" sz="1100">
              <a:solidFill>
                <a:schemeClr val="dk1"/>
              </a:solidFill>
              <a:effectLst/>
              <a:latin typeface="+mn-lt"/>
              <a:ea typeface="+mn-ea"/>
              <a:cs typeface="+mn-cs"/>
            </a:rPr>
            <a:t>類似団体や全国平均よりも低い水準となっているが、令和２年度から令和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年度にかけて実施</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環境管理センター焼却炉の延命化工事に係る償還元金を確保するため、減債基金を活用し、適正な財政運営に努めていく。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110671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0755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140607</xdr:rowOff>
    </xdr:from>
    <xdr:to>
      <xdr:col>19</xdr:col>
      <xdr:colOff>187325</xdr:colOff>
      <xdr:row>76</xdr:row>
      <xdr:rowOff>45357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140607</xdr:rowOff>
    </xdr:from>
    <xdr:to>
      <xdr:col>15</xdr:col>
      <xdr:colOff>98425</xdr:colOff>
      <xdr:row>76</xdr:row>
      <xdr:rowOff>1814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999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032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89807</xdr:rowOff>
    </xdr:from>
    <xdr:to>
      <xdr:col>15</xdr:col>
      <xdr:colOff>149225</xdr:colOff>
      <xdr:row>76</xdr:row>
      <xdr:rowOff>19957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30134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年度の公債費以外は、前年度より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費の経常経費充当一般財源等が約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億円増加したほか、人件費</a:t>
          </a:r>
          <a:r>
            <a:rPr kumimoji="1" lang="ja-JP" altLang="en-US" sz="1100">
              <a:solidFill>
                <a:schemeClr val="dk1"/>
              </a:solidFill>
              <a:effectLst/>
              <a:latin typeface="+mn-lt"/>
              <a:ea typeface="+mn-ea"/>
              <a:cs typeface="+mn-cs"/>
            </a:rPr>
            <a:t>と補助費を除いた</a:t>
          </a:r>
          <a:r>
            <a:rPr kumimoji="1" lang="ja-JP" altLang="ja-JP" sz="1100">
              <a:solidFill>
                <a:schemeClr val="dk1"/>
              </a:solidFill>
              <a:effectLst/>
              <a:latin typeface="+mn-lt"/>
              <a:ea typeface="+mn-ea"/>
              <a:cs typeface="+mn-cs"/>
            </a:rPr>
            <a:t>経費にかかる経常経費充当一般財源等も軒並み増加しており、公債費以外では全体として約</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億円の増加となっている。なお、</a:t>
          </a:r>
          <a:r>
            <a:rPr kumimoji="1" lang="ja-JP" altLang="en-US" sz="1100">
              <a:solidFill>
                <a:schemeClr val="dk1"/>
              </a:solidFill>
              <a:effectLst/>
              <a:latin typeface="+mn-lt"/>
              <a:ea typeface="+mn-ea"/>
              <a:cs typeface="+mn-cs"/>
            </a:rPr>
            <a:t>地方税や株式等譲渡所得割交付金などの増</a:t>
          </a:r>
          <a:r>
            <a:rPr kumimoji="1" lang="ja-JP" altLang="ja-JP" sz="1100">
              <a:solidFill>
                <a:schemeClr val="dk1"/>
              </a:solidFill>
              <a:effectLst/>
              <a:latin typeface="+mn-lt"/>
              <a:ea typeface="+mn-ea"/>
              <a:cs typeface="+mn-cs"/>
            </a:rPr>
            <a:t>により、経常一般財源等は微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（対前年度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80</xdr:row>
      <xdr:rowOff>88900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660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115570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3629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80</xdr:row>
      <xdr:rowOff>66039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36293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66039</xdr:rowOff>
    </xdr:from>
    <xdr:to>
      <xdr:col>69</xdr:col>
      <xdr:colOff>92075</xdr:colOff>
      <xdr:row>81</xdr:row>
      <xdr:rowOff>16511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118127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137161</xdr:rowOff>
    </xdr:from>
    <xdr:to>
      <xdr:col>65</xdr:col>
      <xdr:colOff>53975</xdr:colOff>
      <xdr:row>81</xdr:row>
      <xdr:rowOff>67311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52088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56766</xdr:rowOff>
    </xdr:from>
    <xdr:to>
      <xdr:col>29</xdr:col>
      <xdr:colOff>127000</xdr:colOff>
      <xdr:row>19</xdr:row>
      <xdr:rowOff>88476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1941"/>
          <a:ext cx="647700" cy="31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88476</xdr:rowOff>
    </xdr:from>
    <xdr:to>
      <xdr:col>26</xdr:col>
      <xdr:colOff>50800</xdr:colOff>
      <xdr:row>19</xdr:row>
      <xdr:rowOff>98371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3651"/>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19895</xdr:rowOff>
    </xdr:from>
    <xdr:to>
      <xdr:col>22</xdr:col>
      <xdr:colOff>114300</xdr:colOff>
      <xdr:row>19</xdr:row>
      <xdr:rowOff>98371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5070"/>
          <a:ext cx="698500" cy="7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19895</xdr:rowOff>
    </xdr:from>
    <xdr:to>
      <xdr:col>18</xdr:col>
      <xdr:colOff>177800</xdr:colOff>
      <xdr:row>19</xdr:row>
      <xdr:rowOff>115973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5070"/>
          <a:ext cx="698500" cy="9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5966</xdr:rowOff>
    </xdr:from>
    <xdr:to>
      <xdr:col>29</xdr:col>
      <xdr:colOff>177800</xdr:colOff>
      <xdr:row>19</xdr:row>
      <xdr:rowOff>107566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37676</xdr:rowOff>
    </xdr:from>
    <xdr:to>
      <xdr:col>26</xdr:col>
      <xdr:colOff>101600</xdr:colOff>
      <xdr:row>19</xdr:row>
      <xdr:rowOff>139276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124053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2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47571</xdr:rowOff>
    </xdr:from>
    <xdr:to>
      <xdr:col>22</xdr:col>
      <xdr:colOff>165100</xdr:colOff>
      <xdr:row>19</xdr:row>
      <xdr:rowOff>149171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133948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140545</xdr:rowOff>
    </xdr:from>
    <xdr:to>
      <xdr:col>19</xdr:col>
      <xdr:colOff>38100</xdr:colOff>
      <xdr:row>19</xdr:row>
      <xdr:rowOff>70695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55472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65173</xdr:rowOff>
    </xdr:from>
    <xdr:to>
      <xdr:col>15</xdr:col>
      <xdr:colOff>101600</xdr:colOff>
      <xdr:row>19</xdr:row>
      <xdr:rowOff>166773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151550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105237</xdr:rowOff>
    </xdr:from>
    <xdr:to>
      <xdr:col>29</xdr:col>
      <xdr:colOff>127000</xdr:colOff>
      <xdr:row>37</xdr:row>
      <xdr:rowOff>12609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8487"/>
          <a:ext cx="647700" cy="78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90014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43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12609</xdr:rowOff>
    </xdr:from>
    <xdr:to>
      <xdr:col>26</xdr:col>
      <xdr:colOff>50800</xdr:colOff>
      <xdr:row>37</xdr:row>
      <xdr:rowOff>84480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7309"/>
          <a:ext cx="698500" cy="7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84480</xdr:rowOff>
    </xdr:from>
    <xdr:to>
      <xdr:col>22</xdr:col>
      <xdr:colOff>114300</xdr:colOff>
      <xdr:row>37</xdr:row>
      <xdr:rowOff>172674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9180"/>
          <a:ext cx="698500" cy="8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172674</xdr:rowOff>
    </xdr:from>
    <xdr:to>
      <xdr:col>18</xdr:col>
      <xdr:colOff>177800</xdr:colOff>
      <xdr:row>37</xdr:row>
      <xdr:rowOff>173406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7374"/>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54437</xdr:rowOff>
    </xdr:from>
    <xdr:to>
      <xdr:col>29</xdr:col>
      <xdr:colOff>177800</xdr:colOff>
      <xdr:row>36</xdr:row>
      <xdr:rowOff>156037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242414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133259</xdr:rowOff>
    </xdr:from>
    <xdr:to>
      <xdr:col>26</xdr:col>
      <xdr:colOff>101600</xdr:colOff>
      <xdr:row>37</xdr:row>
      <xdr:rowOff>63409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48186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33680</xdr:rowOff>
    </xdr:from>
    <xdr:to>
      <xdr:col>22</xdr:col>
      <xdr:colOff>165100</xdr:colOff>
      <xdr:row>37</xdr:row>
      <xdr:rowOff>135280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120057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121874</xdr:rowOff>
    </xdr:from>
    <xdr:to>
      <xdr:col>19</xdr:col>
      <xdr:colOff>38100</xdr:colOff>
      <xdr:row>37</xdr:row>
      <xdr:rowOff>223474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6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208251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122606</xdr:rowOff>
    </xdr:from>
    <xdr:to>
      <xdr:col>15</xdr:col>
      <xdr:colOff>101600</xdr:colOff>
      <xdr:row>37</xdr:row>
      <xdr:rowOff>224206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208983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245,038
236,993
27.09
89,584,910
87,280,518
2,257,877
46,314,742
57,000,662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140729</xdr:rowOff>
    </xdr:from>
    <xdr:to>
      <xdr:col>24</xdr:col>
      <xdr:colOff>63500</xdr:colOff>
      <xdr:row>38</xdr:row>
      <xdr:rowOff>153568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55829"/>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140729</xdr:rowOff>
    </xdr:from>
    <xdr:to>
      <xdr:col>19</xdr:col>
      <xdr:colOff>177800</xdr:colOff>
      <xdr:row>38</xdr:row>
      <xdr:rowOff>161417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55829"/>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97752</xdr:rowOff>
    </xdr:from>
    <xdr:to>
      <xdr:col>15</xdr:col>
      <xdr:colOff>50800</xdr:colOff>
      <xdr:row>38</xdr:row>
      <xdr:rowOff>161417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2852"/>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97752</xdr:rowOff>
    </xdr:from>
    <xdr:to>
      <xdr:col>10</xdr:col>
      <xdr:colOff>114300</xdr:colOff>
      <xdr:row>39</xdr:row>
      <xdr:rowOff>90170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2852"/>
          <a:ext cx="889000" cy="1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102768</xdr:rowOff>
    </xdr:from>
    <xdr:to>
      <xdr:col>24</xdr:col>
      <xdr:colOff>114300</xdr:colOff>
      <xdr:row>39</xdr:row>
      <xdr:rowOff>32918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17695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89929</xdr:rowOff>
    </xdr:from>
    <xdr:to>
      <xdr:col>20</xdr:col>
      <xdr:colOff>38100</xdr:colOff>
      <xdr:row>39</xdr:row>
      <xdr:rowOff>20079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110617</xdr:rowOff>
    </xdr:from>
    <xdr:to>
      <xdr:col>15</xdr:col>
      <xdr:colOff>101600</xdr:colOff>
      <xdr:row>39</xdr:row>
      <xdr:rowOff>40767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31894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46952</xdr:rowOff>
    </xdr:from>
    <xdr:to>
      <xdr:col>10</xdr:col>
      <xdr:colOff>165100</xdr:colOff>
      <xdr:row>38</xdr:row>
      <xdr:rowOff>148552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139679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39370</xdr:rowOff>
    </xdr:from>
    <xdr:to>
      <xdr:col>6</xdr:col>
      <xdr:colOff>38100</xdr:colOff>
      <xdr:row>39</xdr:row>
      <xdr:rowOff>140970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132097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39801</xdr:rowOff>
    </xdr:from>
    <xdr:to>
      <xdr:col>24</xdr:col>
      <xdr:colOff>63500</xdr:colOff>
      <xdr:row>56</xdr:row>
      <xdr:rowOff>128087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69551"/>
          <a:ext cx="838200" cy="2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135140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9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39801</xdr:rowOff>
    </xdr:from>
    <xdr:to>
      <xdr:col>19</xdr:col>
      <xdr:colOff>177800</xdr:colOff>
      <xdr:row>55</xdr:row>
      <xdr:rowOff>161782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69551"/>
          <a:ext cx="889000" cy="1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161782</xdr:rowOff>
    </xdr:from>
    <xdr:to>
      <xdr:col>15</xdr:col>
      <xdr:colOff>50800</xdr:colOff>
      <xdr:row>56</xdr:row>
      <xdr:rowOff>91466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91532"/>
          <a:ext cx="889000" cy="10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91466</xdr:rowOff>
    </xdr:from>
    <xdr:to>
      <xdr:col>10</xdr:col>
      <xdr:colOff>114300</xdr:colOff>
      <xdr:row>57</xdr:row>
      <xdr:rowOff>67645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92666"/>
          <a:ext cx="889000" cy="1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77287</xdr:rowOff>
    </xdr:from>
    <xdr:to>
      <xdr:col>24</xdr:col>
      <xdr:colOff>114300</xdr:colOff>
      <xdr:row>57</xdr:row>
      <xdr:rowOff>7437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55714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160451</xdr:rowOff>
    </xdr:from>
    <xdr:to>
      <xdr:col>20</xdr:col>
      <xdr:colOff>38100</xdr:colOff>
      <xdr:row>55</xdr:row>
      <xdr:rowOff>90601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107128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110982</xdr:rowOff>
    </xdr:from>
    <xdr:to>
      <xdr:col>15</xdr:col>
      <xdr:colOff>101600</xdr:colOff>
      <xdr:row>56</xdr:row>
      <xdr:rowOff>41132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57659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40666</xdr:rowOff>
    </xdr:from>
    <xdr:to>
      <xdr:col>10</xdr:col>
      <xdr:colOff>165100</xdr:colOff>
      <xdr:row>56</xdr:row>
      <xdr:rowOff>142266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158793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16845</xdr:rowOff>
    </xdr:from>
    <xdr:to>
      <xdr:col>6</xdr:col>
      <xdr:colOff>38100</xdr:colOff>
      <xdr:row>57</xdr:row>
      <xdr:rowOff>118445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134972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55941</xdr:rowOff>
    </xdr:from>
    <xdr:to>
      <xdr:col>24</xdr:col>
      <xdr:colOff>63500</xdr:colOff>
      <xdr:row>78</xdr:row>
      <xdr:rowOff>63165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9041"/>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63165</xdr:rowOff>
    </xdr:from>
    <xdr:to>
      <xdr:col>19</xdr:col>
      <xdr:colOff>177800</xdr:colOff>
      <xdr:row>78</xdr:row>
      <xdr:rowOff>63622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62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41904</xdr:rowOff>
    </xdr:from>
    <xdr:to>
      <xdr:col>15</xdr:col>
      <xdr:colOff>50800</xdr:colOff>
      <xdr:row>78</xdr:row>
      <xdr:rowOff>63622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500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41904</xdr:rowOff>
    </xdr:from>
    <xdr:to>
      <xdr:col>10</xdr:col>
      <xdr:colOff>114300</xdr:colOff>
      <xdr:row>78</xdr:row>
      <xdr:rowOff>42134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50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5141</xdr:rowOff>
    </xdr:from>
    <xdr:to>
      <xdr:col>24</xdr:col>
      <xdr:colOff>114300</xdr:colOff>
      <xdr:row>78</xdr:row>
      <xdr:rowOff>106741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91518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12365</xdr:rowOff>
    </xdr:from>
    <xdr:to>
      <xdr:col>20</xdr:col>
      <xdr:colOff>38100</xdr:colOff>
      <xdr:row>78</xdr:row>
      <xdr:rowOff>113965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105092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12822</xdr:rowOff>
    </xdr:from>
    <xdr:to>
      <xdr:col>15</xdr:col>
      <xdr:colOff>101600</xdr:colOff>
      <xdr:row>78</xdr:row>
      <xdr:rowOff>114422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105549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162554</xdr:rowOff>
    </xdr:from>
    <xdr:to>
      <xdr:col>10</xdr:col>
      <xdr:colOff>165100</xdr:colOff>
      <xdr:row>78</xdr:row>
      <xdr:rowOff>92704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83831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162784</xdr:rowOff>
    </xdr:from>
    <xdr:to>
      <xdr:col>6</xdr:col>
      <xdr:colOff>38100</xdr:colOff>
      <xdr:row>78</xdr:row>
      <xdr:rowOff>92934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84061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157629</xdr:rowOff>
    </xdr:from>
    <xdr:to>
      <xdr:col>24</xdr:col>
      <xdr:colOff>63500</xdr:colOff>
      <xdr:row>95</xdr:row>
      <xdr:rowOff>126702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73929"/>
          <a:ext cx="838200" cy="1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125413</xdr:rowOff>
    </xdr:from>
    <xdr:to>
      <xdr:col>19</xdr:col>
      <xdr:colOff>177800</xdr:colOff>
      <xdr:row>95</xdr:row>
      <xdr:rowOff>126702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41713"/>
          <a:ext cx="889000" cy="17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125413</xdr:rowOff>
    </xdr:from>
    <xdr:to>
      <xdr:col>15</xdr:col>
      <xdr:colOff>50800</xdr:colOff>
      <xdr:row>96</xdr:row>
      <xdr:rowOff>152975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41713"/>
          <a:ext cx="889000" cy="3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152975</xdr:rowOff>
    </xdr:from>
    <xdr:to>
      <xdr:col>10</xdr:col>
      <xdr:colOff>114300</xdr:colOff>
      <xdr:row>97</xdr:row>
      <xdr:rowOff>84705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12175"/>
          <a:ext cx="889000" cy="1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106829</xdr:rowOff>
    </xdr:from>
    <xdr:to>
      <xdr:col>24</xdr:col>
      <xdr:colOff>114300</xdr:colOff>
      <xdr:row>95</xdr:row>
      <xdr:rowOff>36979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129706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75902</xdr:rowOff>
    </xdr:from>
    <xdr:to>
      <xdr:col>20</xdr:col>
      <xdr:colOff>38100</xdr:colOff>
      <xdr:row>96</xdr:row>
      <xdr:rowOff>6052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22579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3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74613</xdr:rowOff>
    </xdr:from>
    <xdr:to>
      <xdr:col>15</xdr:col>
      <xdr:colOff>101600</xdr:colOff>
      <xdr:row>95</xdr:row>
      <xdr:rowOff>4763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21290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102175</xdr:rowOff>
    </xdr:from>
    <xdr:to>
      <xdr:col>10</xdr:col>
      <xdr:colOff>165100</xdr:colOff>
      <xdr:row>97</xdr:row>
      <xdr:rowOff>32325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48852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33905</xdr:rowOff>
    </xdr:from>
    <xdr:to>
      <xdr:col>6</xdr:col>
      <xdr:colOff>38100</xdr:colOff>
      <xdr:row>97</xdr:row>
      <xdr:rowOff>135505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152032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80340</xdr:rowOff>
    </xdr:from>
    <xdr:to>
      <xdr:col>54</xdr:col>
      <xdr:colOff>189865</xdr:colOff>
      <xdr:row>37</xdr:row>
      <xdr:rowOff>128803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9640"/>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132631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128803</xdr:rowOff>
    </xdr:from>
    <xdr:to>
      <xdr:col>55</xdr:col>
      <xdr:colOff>88900</xdr:colOff>
      <xdr:row>37</xdr:row>
      <xdr:rowOff>128803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27017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80340</xdr:rowOff>
    </xdr:from>
    <xdr:to>
      <xdr:col>55</xdr:col>
      <xdr:colOff>88900</xdr:colOff>
      <xdr:row>34</xdr:row>
      <xdr:rowOff>80340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83541</xdr:rowOff>
    </xdr:from>
    <xdr:to>
      <xdr:col>55</xdr:col>
      <xdr:colOff>0</xdr:colOff>
      <xdr:row>37</xdr:row>
      <xdr:rowOff>93958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27191"/>
          <a:ext cx="8382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145414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6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122537</xdr:rowOff>
    </xdr:from>
    <xdr:to>
      <xdr:col>55</xdr:col>
      <xdr:colOff>50800</xdr:colOff>
      <xdr:row>37</xdr:row>
      <xdr:rowOff>52687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83541</xdr:rowOff>
    </xdr:from>
    <xdr:to>
      <xdr:col>50</xdr:col>
      <xdr:colOff>114300</xdr:colOff>
      <xdr:row>37</xdr:row>
      <xdr:rowOff>127105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27191"/>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95519</xdr:rowOff>
    </xdr:from>
    <xdr:to>
      <xdr:col>50</xdr:col>
      <xdr:colOff>165100</xdr:colOff>
      <xdr:row>37</xdr:row>
      <xdr:rowOff>25669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42196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93153</xdr:rowOff>
    </xdr:from>
    <xdr:to>
      <xdr:col>45</xdr:col>
      <xdr:colOff>177800</xdr:colOff>
      <xdr:row>37</xdr:row>
      <xdr:rowOff>127105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08103"/>
          <a:ext cx="889000" cy="10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152679</xdr:rowOff>
    </xdr:from>
    <xdr:to>
      <xdr:col>46</xdr:col>
      <xdr:colOff>38100</xdr:colOff>
      <xdr:row>37</xdr:row>
      <xdr:rowOff>82829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99356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93153</xdr:rowOff>
    </xdr:from>
    <xdr:to>
      <xdr:col>41</xdr:col>
      <xdr:colOff>50800</xdr:colOff>
      <xdr:row>38</xdr:row>
      <xdr:rowOff>58493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08103"/>
          <a:ext cx="889000" cy="11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43158</xdr:rowOff>
    </xdr:from>
    <xdr:to>
      <xdr:col>55</xdr:col>
      <xdr:colOff>50800</xdr:colOff>
      <xdr:row>37</xdr:row>
      <xdr:rowOff>144758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129535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32741</xdr:rowOff>
    </xdr:from>
    <xdr:to>
      <xdr:col>50</xdr:col>
      <xdr:colOff>165100</xdr:colOff>
      <xdr:row>37</xdr:row>
      <xdr:rowOff>134341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125468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76305</xdr:rowOff>
    </xdr:from>
    <xdr:to>
      <xdr:col>46</xdr:col>
      <xdr:colOff>38100</xdr:colOff>
      <xdr:row>38</xdr:row>
      <xdr:rowOff>6455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169032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42353</xdr:rowOff>
    </xdr:from>
    <xdr:to>
      <xdr:col>41</xdr:col>
      <xdr:colOff>101600</xdr:colOff>
      <xdr:row>31</xdr:row>
      <xdr:rowOff>143953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135080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7693</xdr:rowOff>
    </xdr:from>
    <xdr:to>
      <xdr:col>36</xdr:col>
      <xdr:colOff>165100</xdr:colOff>
      <xdr:row>38</xdr:row>
      <xdr:rowOff>109293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100420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xdr:rowOff>
    </xdr:from>
    <xdr:to>
      <xdr:col>55</xdr:col>
      <xdr:colOff>0</xdr:colOff>
      <xdr:row>59</xdr:row>
      <xdr:rowOff>9398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5763"/>
          <a:ext cx="838200" cy="1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146562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128308</xdr:rowOff>
    </xdr:from>
    <xdr:to>
      <xdr:col>50</xdr:col>
      <xdr:colOff>114300</xdr:colOff>
      <xdr:row>58</xdr:row>
      <xdr:rowOff>1663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095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128293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128308</xdr:rowOff>
    </xdr:from>
    <xdr:to>
      <xdr:col>45</xdr:col>
      <xdr:colOff>177800</xdr:colOff>
      <xdr:row>59</xdr:row>
      <xdr:rowOff>10713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0958"/>
          <a:ext cx="889000" cy="2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101429</xdr:rowOff>
    </xdr:from>
    <xdr:to>
      <xdr:col>41</xdr:col>
      <xdr:colOff>50800</xdr:colOff>
      <xdr:row>59</xdr:row>
      <xdr:rowOff>10713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5529"/>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130048</xdr:rowOff>
    </xdr:from>
    <xdr:to>
      <xdr:col>55</xdr:col>
      <xdr:colOff>50800</xdr:colOff>
      <xdr:row>59</xdr:row>
      <xdr:rowOff>60198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44975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122313</xdr:rowOff>
    </xdr:from>
    <xdr:to>
      <xdr:col>50</xdr:col>
      <xdr:colOff>165100</xdr:colOff>
      <xdr:row>58</xdr:row>
      <xdr:rowOff>52463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43590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77508</xdr:rowOff>
    </xdr:from>
    <xdr:to>
      <xdr:col>46</xdr:col>
      <xdr:colOff>38100</xdr:colOff>
      <xdr:row>58</xdr:row>
      <xdr:rowOff>7658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170235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131363</xdr:rowOff>
    </xdr:from>
    <xdr:to>
      <xdr:col>41</xdr:col>
      <xdr:colOff>101600</xdr:colOff>
      <xdr:row>59</xdr:row>
      <xdr:rowOff>61513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52640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50629</xdr:rowOff>
    </xdr:from>
    <xdr:to>
      <xdr:col>36</xdr:col>
      <xdr:colOff>165100</xdr:colOff>
      <xdr:row>58</xdr:row>
      <xdr:rowOff>152229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133299</xdr:rowOff>
    </xdr:from>
    <xdr:to>
      <xdr:col>55</xdr:col>
      <xdr:colOff>0</xdr:colOff>
      <xdr:row>78</xdr:row>
      <xdr:rowOff>133596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6399"/>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71303</xdr:rowOff>
    </xdr:from>
    <xdr:to>
      <xdr:col>50</xdr:col>
      <xdr:colOff>114300</xdr:colOff>
      <xdr:row>78</xdr:row>
      <xdr:rowOff>133596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44403"/>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55460</xdr:rowOff>
    </xdr:from>
    <xdr:to>
      <xdr:col>45</xdr:col>
      <xdr:colOff>177800</xdr:colOff>
      <xdr:row>78</xdr:row>
      <xdr:rowOff>71303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28560"/>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148982</xdr:rowOff>
    </xdr:from>
    <xdr:to>
      <xdr:col>41</xdr:col>
      <xdr:colOff>50800</xdr:colOff>
      <xdr:row>78</xdr:row>
      <xdr:rowOff>55460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50632"/>
          <a:ext cx="889000" cy="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82499</xdr:rowOff>
    </xdr:from>
    <xdr:to>
      <xdr:col>55</xdr:col>
      <xdr:colOff>50800</xdr:colOff>
      <xdr:row>79</xdr:row>
      <xdr:rowOff>12649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168876</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82796</xdr:rowOff>
    </xdr:from>
    <xdr:to>
      <xdr:col>50</xdr:col>
      <xdr:colOff>165100</xdr:colOff>
      <xdr:row>79</xdr:row>
      <xdr:rowOff>12946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4073</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54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20503</xdr:rowOff>
    </xdr:from>
    <xdr:to>
      <xdr:col>46</xdr:col>
      <xdr:colOff>38100</xdr:colOff>
      <xdr:row>78</xdr:row>
      <xdr:rowOff>122103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113230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4660</xdr:rowOff>
    </xdr:from>
    <xdr:to>
      <xdr:col>41</xdr:col>
      <xdr:colOff>101600</xdr:colOff>
      <xdr:row>78</xdr:row>
      <xdr:rowOff>106260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97387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7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98182</xdr:rowOff>
    </xdr:from>
    <xdr:to>
      <xdr:col>36</xdr:col>
      <xdr:colOff>165100</xdr:colOff>
      <xdr:row>78</xdr:row>
      <xdr:rowOff>28332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19459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126474</xdr:rowOff>
    </xdr:from>
    <xdr:to>
      <xdr:col>55</xdr:col>
      <xdr:colOff>0</xdr:colOff>
      <xdr:row>97</xdr:row>
      <xdr:rowOff>99172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14224"/>
          <a:ext cx="838200" cy="3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126474</xdr:rowOff>
    </xdr:from>
    <xdr:to>
      <xdr:col>50</xdr:col>
      <xdr:colOff>114300</xdr:colOff>
      <xdr:row>96</xdr:row>
      <xdr:rowOff>55118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14224"/>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55118</xdr:rowOff>
    </xdr:from>
    <xdr:to>
      <xdr:col>45</xdr:col>
      <xdr:colOff>177800</xdr:colOff>
      <xdr:row>98</xdr:row>
      <xdr:rowOff>32389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14318"/>
          <a:ext cx="889000" cy="3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10802</xdr:rowOff>
    </xdr:from>
    <xdr:to>
      <xdr:col>41</xdr:col>
      <xdr:colOff>50800</xdr:colOff>
      <xdr:row>98</xdr:row>
      <xdr:rowOff>32389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12902"/>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48372</xdr:rowOff>
    </xdr:from>
    <xdr:to>
      <xdr:col>55</xdr:col>
      <xdr:colOff>50800</xdr:colOff>
      <xdr:row>97</xdr:row>
      <xdr:rowOff>149972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26799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75674</xdr:rowOff>
    </xdr:from>
    <xdr:to>
      <xdr:col>50</xdr:col>
      <xdr:colOff>165100</xdr:colOff>
      <xdr:row>96</xdr:row>
      <xdr:rowOff>5824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22351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4318</xdr:rowOff>
    </xdr:from>
    <xdr:to>
      <xdr:col>46</xdr:col>
      <xdr:colOff>38100</xdr:colOff>
      <xdr:row>96</xdr:row>
      <xdr:rowOff>105918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153039</xdr:rowOff>
    </xdr:from>
    <xdr:to>
      <xdr:col>41</xdr:col>
      <xdr:colOff>101600</xdr:colOff>
      <xdr:row>98</xdr:row>
      <xdr:rowOff>83189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74316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131452</xdr:rowOff>
    </xdr:from>
    <xdr:to>
      <xdr:col>36</xdr:col>
      <xdr:colOff>165100</xdr:colOff>
      <xdr:row>98</xdr:row>
      <xdr:rowOff>61602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52729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46225</xdr:rowOff>
    </xdr:from>
    <xdr:to>
      <xdr:col>85</xdr:col>
      <xdr:colOff>127000</xdr:colOff>
      <xdr:row>78</xdr:row>
      <xdr:rowOff>76766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419325"/>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76766</xdr:rowOff>
    </xdr:from>
    <xdr:to>
      <xdr:col>81</xdr:col>
      <xdr:colOff>50800</xdr:colOff>
      <xdr:row>78</xdr:row>
      <xdr:rowOff>104267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49866"/>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104267</xdr:rowOff>
    </xdr:from>
    <xdr:to>
      <xdr:col>76</xdr:col>
      <xdr:colOff>114300</xdr:colOff>
      <xdr:row>78</xdr:row>
      <xdr:rowOff>118280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477367"/>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118280</xdr:rowOff>
    </xdr:from>
    <xdr:to>
      <xdr:col>71</xdr:col>
      <xdr:colOff>177800</xdr:colOff>
      <xdr:row>78</xdr:row>
      <xdr:rowOff>120498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91380"/>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166875</xdr:rowOff>
    </xdr:from>
    <xdr:to>
      <xdr:col>85</xdr:col>
      <xdr:colOff>177800</xdr:colOff>
      <xdr:row>78</xdr:row>
      <xdr:rowOff>97025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145302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3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25966</xdr:rowOff>
    </xdr:from>
    <xdr:to>
      <xdr:col>81</xdr:col>
      <xdr:colOff>101600</xdr:colOff>
      <xdr:row>78</xdr:row>
      <xdr:rowOff>127566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3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118693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53467</xdr:rowOff>
    </xdr:from>
    <xdr:to>
      <xdr:col>76</xdr:col>
      <xdr:colOff>165100</xdr:colOff>
      <xdr:row>78</xdr:row>
      <xdr:rowOff>155067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146194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1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67480</xdr:rowOff>
    </xdr:from>
    <xdr:to>
      <xdr:col>72</xdr:col>
      <xdr:colOff>38100</xdr:colOff>
      <xdr:row>78</xdr:row>
      <xdr:rowOff>169080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160207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69698</xdr:rowOff>
    </xdr:from>
    <xdr:to>
      <xdr:col>67</xdr:col>
      <xdr:colOff>101600</xdr:colOff>
      <xdr:row>78</xdr:row>
      <xdr:rowOff>171298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162425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100564</xdr:rowOff>
    </xdr:from>
    <xdr:to>
      <xdr:col>85</xdr:col>
      <xdr:colOff>127000</xdr:colOff>
      <xdr:row>98</xdr:row>
      <xdr:rowOff>126350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02664"/>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124749</xdr:rowOff>
    </xdr:from>
    <xdr:to>
      <xdr:col>81</xdr:col>
      <xdr:colOff>50800</xdr:colOff>
      <xdr:row>98</xdr:row>
      <xdr:rowOff>126350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2684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124749</xdr:rowOff>
    </xdr:from>
    <xdr:to>
      <xdr:col>76</xdr:col>
      <xdr:colOff>114300</xdr:colOff>
      <xdr:row>98</xdr:row>
      <xdr:rowOff>133620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26849"/>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133620</xdr:rowOff>
    </xdr:from>
    <xdr:to>
      <xdr:col>71</xdr:col>
      <xdr:colOff>177800</xdr:colOff>
      <xdr:row>98</xdr:row>
      <xdr:rowOff>135951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35720"/>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49764</xdr:rowOff>
    </xdr:from>
    <xdr:to>
      <xdr:col>85</xdr:col>
      <xdr:colOff>177800</xdr:colOff>
      <xdr:row>98</xdr:row>
      <xdr:rowOff>151364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136141</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6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75550</xdr:rowOff>
    </xdr:from>
    <xdr:to>
      <xdr:col>81</xdr:col>
      <xdr:colOff>101600</xdr:colOff>
      <xdr:row>99</xdr:row>
      <xdr:rowOff>5700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168277</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697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73949</xdr:rowOff>
    </xdr:from>
    <xdr:to>
      <xdr:col>76</xdr:col>
      <xdr:colOff>165100</xdr:colOff>
      <xdr:row>99</xdr:row>
      <xdr:rowOff>4099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166676</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696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82820</xdr:rowOff>
    </xdr:from>
    <xdr:to>
      <xdr:col>72</xdr:col>
      <xdr:colOff>38100</xdr:colOff>
      <xdr:row>99</xdr:row>
      <xdr:rowOff>12970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4097</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697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85151</xdr:rowOff>
    </xdr:from>
    <xdr:to>
      <xdr:col>67</xdr:col>
      <xdr:colOff>101600</xdr:colOff>
      <xdr:row>99</xdr:row>
      <xdr:rowOff>15301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6428</xdr:rowOff>
    </xdr:from>
    <xdr:ext cx="313932"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57333" y="16979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14808</xdr:rowOff>
    </xdr:from>
    <xdr:to>
      <xdr:col>116</xdr:col>
      <xdr:colOff>63500</xdr:colOff>
      <xdr:row>57</xdr:row>
      <xdr:rowOff>15722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78745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12522</xdr:rowOff>
    </xdr:from>
    <xdr:to>
      <xdr:col>111</xdr:col>
      <xdr:colOff>177800</xdr:colOff>
      <xdr:row>57</xdr:row>
      <xdr:rowOff>14808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785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1625</xdr:rowOff>
    </xdr:from>
    <xdr:to>
      <xdr:col>107</xdr:col>
      <xdr:colOff>50800</xdr:colOff>
      <xdr:row>57</xdr:row>
      <xdr:rowOff>12522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77427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23038</xdr:rowOff>
    </xdr:from>
    <xdr:to>
      <xdr:col>102</xdr:col>
      <xdr:colOff>114300</xdr:colOff>
      <xdr:row>57</xdr:row>
      <xdr:rowOff>1625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452788"/>
          <a:ext cx="8890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136372</xdr:rowOff>
    </xdr:from>
    <xdr:to>
      <xdr:col>116</xdr:col>
      <xdr:colOff>114300</xdr:colOff>
      <xdr:row>57</xdr:row>
      <xdr:rowOff>66522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159249</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5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135458</xdr:rowOff>
    </xdr:from>
    <xdr:to>
      <xdr:col>112</xdr:col>
      <xdr:colOff>38100</xdr:colOff>
      <xdr:row>57</xdr:row>
      <xdr:rowOff>65608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7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82135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51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133172</xdr:rowOff>
    </xdr:from>
    <xdr:to>
      <xdr:col>107</xdr:col>
      <xdr:colOff>101600</xdr:colOff>
      <xdr:row>57</xdr:row>
      <xdr:rowOff>63322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79849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5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122275</xdr:rowOff>
    </xdr:from>
    <xdr:to>
      <xdr:col>102</xdr:col>
      <xdr:colOff>165100</xdr:colOff>
      <xdr:row>57</xdr:row>
      <xdr:rowOff>52425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43552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143688</xdr:rowOff>
    </xdr:from>
    <xdr:to>
      <xdr:col>98</xdr:col>
      <xdr:colOff>38100</xdr:colOff>
      <xdr:row>55</xdr:row>
      <xdr:rowOff>73838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4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90365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1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84744</xdr:rowOff>
    </xdr:from>
    <xdr:to>
      <xdr:col>116</xdr:col>
      <xdr:colOff>63500</xdr:colOff>
      <xdr:row>76</xdr:row>
      <xdr:rowOff>23205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43494"/>
          <a:ext cx="8382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23205</xdr:rowOff>
    </xdr:from>
    <xdr:to>
      <xdr:col>111</xdr:col>
      <xdr:colOff>177800</xdr:colOff>
      <xdr:row>76</xdr:row>
      <xdr:rowOff>84837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53405"/>
          <a:ext cx="889000" cy="6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84837</xdr:rowOff>
    </xdr:from>
    <xdr:to>
      <xdr:col>107</xdr:col>
      <xdr:colOff>50800</xdr:colOff>
      <xdr:row>76</xdr:row>
      <xdr:rowOff>147199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15037"/>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19914</xdr:rowOff>
    </xdr:from>
    <xdr:to>
      <xdr:col>102</xdr:col>
      <xdr:colOff>114300</xdr:colOff>
      <xdr:row>76</xdr:row>
      <xdr:rowOff>147199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78664"/>
          <a:ext cx="889000" cy="2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33944</xdr:rowOff>
    </xdr:from>
    <xdr:to>
      <xdr:col>116</xdr:col>
      <xdr:colOff>114300</xdr:colOff>
      <xdr:row>75</xdr:row>
      <xdr:rowOff>135544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143856</xdr:rowOff>
    </xdr:from>
    <xdr:to>
      <xdr:col>112</xdr:col>
      <xdr:colOff>38100</xdr:colOff>
      <xdr:row>76</xdr:row>
      <xdr:rowOff>74005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65132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34037</xdr:rowOff>
    </xdr:from>
    <xdr:to>
      <xdr:col>107</xdr:col>
      <xdr:colOff>101600</xdr:colOff>
      <xdr:row>76</xdr:row>
      <xdr:rowOff>135637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126764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96399</xdr:rowOff>
    </xdr:from>
    <xdr:to>
      <xdr:col>102</xdr:col>
      <xdr:colOff>165100</xdr:colOff>
      <xdr:row>77</xdr:row>
      <xdr:rowOff>26549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17676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140564</xdr:rowOff>
    </xdr:from>
    <xdr:to>
      <xdr:col>98</xdr:col>
      <xdr:colOff>38100</xdr:colOff>
      <xdr:row>75</xdr:row>
      <xdr:rowOff>70714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87241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356</a:t>
          </a:r>
          <a:r>
            <a:rPr kumimoji="1" lang="ja-JP" altLang="ja-JP" sz="1200">
              <a:solidFill>
                <a:schemeClr val="dk1"/>
              </a:solidFill>
              <a:effectLst/>
              <a:latin typeface="+mn-lt"/>
              <a:ea typeface="+mn-ea"/>
              <a:cs typeface="+mn-cs"/>
            </a:rPr>
            <a:t>千円（対前年度▲</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千円）となっている。これは、歳出決算総額が前年度よりも約</a:t>
          </a:r>
          <a:r>
            <a:rPr kumimoji="1" lang="en-US" altLang="ja-JP" sz="1200">
              <a:solidFill>
                <a:schemeClr val="dk1"/>
              </a:solidFill>
              <a:effectLst/>
              <a:latin typeface="+mn-lt"/>
              <a:ea typeface="+mn-ea"/>
              <a:cs typeface="+mn-cs"/>
            </a:rPr>
            <a:t>5.9</a:t>
          </a:r>
          <a:r>
            <a:rPr kumimoji="1" lang="ja-JP" altLang="ja-JP" sz="1200">
              <a:solidFill>
                <a:schemeClr val="dk1"/>
              </a:solidFill>
              <a:effectLst/>
              <a:latin typeface="+mn-lt"/>
              <a:ea typeface="+mn-ea"/>
              <a:cs typeface="+mn-cs"/>
            </a:rPr>
            <a:t>億円減少し、さらに人口が微増（</a:t>
          </a:r>
          <a:r>
            <a:rPr kumimoji="1" lang="en-US" altLang="ja-JP" sz="1200">
              <a:solidFill>
                <a:schemeClr val="dk1"/>
              </a:solidFill>
              <a:effectLst/>
              <a:latin typeface="+mn-lt"/>
              <a:ea typeface="+mn-ea"/>
              <a:cs typeface="+mn-cs"/>
            </a:rPr>
            <a:t>617</a:t>
          </a:r>
          <a:r>
            <a:rPr kumimoji="1" lang="ja-JP" altLang="ja-JP" sz="1200">
              <a:solidFill>
                <a:schemeClr val="dk1"/>
              </a:solidFill>
              <a:effectLst/>
              <a:latin typeface="+mn-lt"/>
              <a:ea typeface="+mn-ea"/>
              <a:cs typeface="+mn-cs"/>
            </a:rPr>
            <a:t>人の増）したことによる。</a:t>
          </a:r>
          <a:endParaRPr lang="ja-JP" altLang="ja-JP" sz="1200">
            <a:effectLst/>
          </a:endParaRPr>
        </a:p>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年度の主な構成項目となる扶助費は、令和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年度に実施した電力・ガス・食料品等価格高騰</a:t>
          </a:r>
          <a:r>
            <a:rPr kumimoji="1" lang="ja-JP" altLang="en-US" sz="1200">
              <a:solidFill>
                <a:schemeClr val="dk1"/>
              </a:solidFill>
              <a:effectLst/>
              <a:latin typeface="+mn-lt"/>
              <a:ea typeface="+mn-ea"/>
              <a:cs typeface="+mn-cs"/>
            </a:rPr>
            <a:t>重点</a:t>
          </a:r>
          <a:r>
            <a:rPr kumimoji="1" lang="ja-JP" altLang="ja-JP" sz="1200">
              <a:solidFill>
                <a:schemeClr val="dk1"/>
              </a:solidFill>
              <a:effectLst/>
              <a:latin typeface="+mn-lt"/>
              <a:ea typeface="+mn-ea"/>
              <a:cs typeface="+mn-cs"/>
            </a:rPr>
            <a:t>支援給付金事業等</a:t>
          </a:r>
          <a:r>
            <a:rPr kumimoji="1" lang="ja-JP" altLang="en-US" sz="1200">
              <a:solidFill>
                <a:schemeClr val="dk1"/>
              </a:solidFill>
              <a:effectLst/>
              <a:latin typeface="+mn-lt"/>
              <a:ea typeface="+mn-ea"/>
              <a:cs typeface="+mn-cs"/>
            </a:rPr>
            <a:t>などにより</a:t>
          </a:r>
          <a:r>
            <a:rPr kumimoji="1" lang="ja-JP" altLang="ja-JP" sz="1200">
              <a:solidFill>
                <a:schemeClr val="dk1"/>
              </a:solidFill>
              <a:effectLst/>
              <a:latin typeface="+mn-lt"/>
              <a:ea typeface="+mn-ea"/>
              <a:cs typeface="+mn-cs"/>
            </a:rPr>
            <a:t>、前年度よりも大きく</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また、普通建設事業費（うち更新整備）は、主に令和２年度から令和５年度にかけて実施</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環境管理センター焼却炉の延命化工事の影響を受け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類似団体よりも高い水準となってい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、中学校防音設備整備に係る工事など、他の事業費の減少もあり、</a:t>
          </a:r>
          <a:r>
            <a:rPr kumimoji="1" lang="ja-JP" altLang="ja-JP" sz="1200">
              <a:solidFill>
                <a:schemeClr val="dk1"/>
              </a:solidFill>
              <a:effectLst/>
              <a:latin typeface="+mn-lt"/>
              <a:ea typeface="+mn-ea"/>
              <a:cs typeface="+mn-cs"/>
            </a:rPr>
            <a:t>解消され</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a:t>
          </a:r>
          <a:endParaRPr lang="ja-JP" altLang="ja-JP" sz="1200">
            <a:effectLst/>
          </a:endParaRPr>
        </a:p>
        <a:p>
          <a:r>
            <a:rPr lang="ja-JP" altLang="ja-JP" sz="1200">
              <a:solidFill>
                <a:schemeClr val="dk1"/>
              </a:solidFill>
              <a:effectLst/>
              <a:latin typeface="+mn-lt"/>
              <a:ea typeface="+mn-ea"/>
              <a:cs typeface="+mn-cs"/>
            </a:rPr>
            <a:t>なお、住民</a:t>
          </a:r>
          <a:r>
            <a:rPr lang="ja-JP" altLang="en-US" sz="1200">
              <a:solidFill>
                <a:schemeClr val="dk1"/>
              </a:solidFill>
              <a:effectLst/>
              <a:latin typeface="+mn-lt"/>
              <a:ea typeface="+mn-ea"/>
              <a:cs typeface="+mn-cs"/>
            </a:rPr>
            <a:t>一</a:t>
          </a:r>
          <a:r>
            <a:rPr lang="ja-JP" altLang="ja-JP" sz="1200">
              <a:solidFill>
                <a:schemeClr val="dk1"/>
              </a:solidFill>
              <a:effectLst/>
              <a:latin typeface="+mn-lt"/>
              <a:ea typeface="+mn-ea"/>
              <a:cs typeface="+mn-cs"/>
            </a:rPr>
            <a:t>人</a:t>
          </a:r>
          <a:r>
            <a:rPr lang="ja-JP" altLang="en-US" sz="1200">
              <a:solidFill>
                <a:sysClr val="windowText" lastClr="000000"/>
              </a:solidFill>
              <a:effectLst/>
              <a:latin typeface="+mn-lt"/>
              <a:ea typeface="+mn-ea"/>
              <a:cs typeface="+mn-cs"/>
            </a:rPr>
            <a:t>当</a:t>
          </a:r>
          <a:r>
            <a:rPr lang="ja-JP" altLang="ja-JP" sz="1200">
              <a:solidFill>
                <a:schemeClr val="dk1"/>
              </a:solidFill>
              <a:effectLst/>
              <a:latin typeface="+mn-lt"/>
              <a:ea typeface="+mn-ea"/>
              <a:cs typeface="+mn-cs"/>
            </a:rPr>
            <a:t>たりのコストを比較するにあたっては、全国的には人口が減少傾向にある中、本市においては微増傾向が続いている点について留意が必要である。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245,038
236,993
27.09
89,584,910
87,280,518
2,257,877
46,314,742
57,000,662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145415</xdr:rowOff>
    </xdr:from>
    <xdr:to>
      <xdr:col>24</xdr:col>
      <xdr:colOff>63500</xdr:colOff>
      <xdr:row>39</xdr:row>
      <xdr:rowOff>9684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6660515"/>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83979</xdr:rowOff>
    </xdr:from>
    <xdr:to>
      <xdr:col>19</xdr:col>
      <xdr:colOff>177800</xdr:colOff>
      <xdr:row>39</xdr:row>
      <xdr:rowOff>9684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908300" y="6599079"/>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53975</xdr:rowOff>
    </xdr:from>
    <xdr:to>
      <xdr:col>15</xdr:col>
      <xdr:colOff>50800</xdr:colOff>
      <xdr:row>38</xdr:row>
      <xdr:rowOff>83979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6569075"/>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155416</xdr:rowOff>
    </xdr:from>
    <xdr:to>
      <xdr:col>10</xdr:col>
      <xdr:colOff>114300</xdr:colOff>
      <xdr:row>38</xdr:row>
      <xdr:rowOff>53975</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499066"/>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94615</xdr:rowOff>
    </xdr:from>
    <xdr:to>
      <xdr:col>24</xdr:col>
      <xdr:colOff>114300</xdr:colOff>
      <xdr:row>39</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9542</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65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130334</xdr:rowOff>
    </xdr:from>
    <xdr:to>
      <xdr:col>20</xdr:col>
      <xdr:colOff>38100</xdr:colOff>
      <xdr:row>39</xdr:row>
      <xdr:rowOff>60484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51611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673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33179</xdr:rowOff>
    </xdr:from>
    <xdr:to>
      <xdr:col>15</xdr:col>
      <xdr:colOff>101600</xdr:colOff>
      <xdr:row>38</xdr:row>
      <xdr:rowOff>134779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5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125906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664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3175</xdr:rowOff>
    </xdr:from>
    <xdr:to>
      <xdr:col>10</xdr:col>
      <xdr:colOff>165100</xdr:colOff>
      <xdr:row>38</xdr:row>
      <xdr:rowOff>104775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95902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104616</xdr:rowOff>
    </xdr:from>
    <xdr:to>
      <xdr:col>6</xdr:col>
      <xdr:colOff>38100</xdr:colOff>
      <xdr:row>38</xdr:row>
      <xdr:rowOff>34766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25893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65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57480</xdr:rowOff>
    </xdr:from>
    <xdr:to>
      <xdr:col>24</xdr:col>
      <xdr:colOff>63500</xdr:colOff>
      <xdr:row>59</xdr:row>
      <xdr:rowOff>57582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173030"/>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51829</xdr:rowOff>
    </xdr:from>
    <xdr:to>
      <xdr:col>19</xdr:col>
      <xdr:colOff>177800</xdr:colOff>
      <xdr:row>59</xdr:row>
      <xdr:rowOff>57480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167379"/>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159563</xdr:rowOff>
    </xdr:from>
    <xdr:to>
      <xdr:col>15</xdr:col>
      <xdr:colOff>50800</xdr:colOff>
      <xdr:row>59</xdr:row>
      <xdr:rowOff>51829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903513"/>
          <a:ext cx="889000" cy="126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159563</xdr:rowOff>
    </xdr:from>
    <xdr:to>
      <xdr:col>10</xdr:col>
      <xdr:colOff>114300</xdr:colOff>
      <xdr:row>59</xdr:row>
      <xdr:rowOff>41605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903513"/>
          <a:ext cx="889000" cy="12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6782</xdr:rowOff>
    </xdr:from>
    <xdr:to>
      <xdr:col>24</xdr:col>
      <xdr:colOff>114300</xdr:colOff>
      <xdr:row>59</xdr:row>
      <xdr:rowOff>108382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93159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6680</xdr:rowOff>
    </xdr:from>
    <xdr:to>
      <xdr:col>20</xdr:col>
      <xdr:colOff>38100</xdr:colOff>
      <xdr:row>59</xdr:row>
      <xdr:rowOff>108280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99407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2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1029</xdr:rowOff>
    </xdr:from>
    <xdr:to>
      <xdr:col>15</xdr:col>
      <xdr:colOff>101600</xdr:colOff>
      <xdr:row>59</xdr:row>
      <xdr:rowOff>102629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93756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108763</xdr:rowOff>
    </xdr:from>
    <xdr:to>
      <xdr:col>10</xdr:col>
      <xdr:colOff>165100</xdr:colOff>
      <xdr:row>52</xdr:row>
      <xdr:rowOff>38913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30040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4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162255</xdr:rowOff>
    </xdr:from>
    <xdr:to>
      <xdr:col>6</xdr:col>
      <xdr:colOff>38100</xdr:colOff>
      <xdr:row>59</xdr:row>
      <xdr:rowOff>92405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83532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126947</xdr:rowOff>
    </xdr:from>
    <xdr:to>
      <xdr:col>24</xdr:col>
      <xdr:colOff>63500</xdr:colOff>
      <xdr:row>76</xdr:row>
      <xdr:rowOff>112447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85697"/>
          <a:ext cx="838200" cy="15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2719</xdr:rowOff>
    </xdr:from>
    <xdr:to>
      <xdr:col>19</xdr:col>
      <xdr:colOff>177800</xdr:colOff>
      <xdr:row>76</xdr:row>
      <xdr:rowOff>112447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03291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2719</xdr:rowOff>
    </xdr:from>
    <xdr:to>
      <xdr:col>15</xdr:col>
      <xdr:colOff>50800</xdr:colOff>
      <xdr:row>78</xdr:row>
      <xdr:rowOff>95090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32919"/>
          <a:ext cx="889000" cy="4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95090</xdr:rowOff>
    </xdr:from>
    <xdr:to>
      <xdr:col>10</xdr:col>
      <xdr:colOff>114300</xdr:colOff>
      <xdr:row>78</xdr:row>
      <xdr:rowOff>160976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68190"/>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76147</xdr:rowOff>
    </xdr:from>
    <xdr:to>
      <xdr:col>24</xdr:col>
      <xdr:colOff>114300</xdr:colOff>
      <xdr:row>76</xdr:row>
      <xdr:rowOff>6297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99024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8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61647</xdr:rowOff>
    </xdr:from>
    <xdr:to>
      <xdr:col>20</xdr:col>
      <xdr:colOff>38100</xdr:colOff>
      <xdr:row>76</xdr:row>
      <xdr:rowOff>163247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8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123370</xdr:rowOff>
    </xdr:from>
    <xdr:to>
      <xdr:col>15</xdr:col>
      <xdr:colOff>101600</xdr:colOff>
      <xdr:row>76</xdr:row>
      <xdr:rowOff>53519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82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70047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44290</xdr:rowOff>
    </xdr:from>
    <xdr:to>
      <xdr:col>10</xdr:col>
      <xdr:colOff>165100</xdr:colOff>
      <xdr:row>78</xdr:row>
      <xdr:rowOff>145890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162417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1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110176</xdr:rowOff>
    </xdr:from>
    <xdr:to>
      <xdr:col>6</xdr:col>
      <xdr:colOff>38100</xdr:colOff>
      <xdr:row>79</xdr:row>
      <xdr:rowOff>40326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56853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25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34773</xdr:rowOff>
    </xdr:from>
    <xdr:to>
      <xdr:col>24</xdr:col>
      <xdr:colOff>63500</xdr:colOff>
      <xdr:row>96</xdr:row>
      <xdr:rowOff>9513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322523"/>
          <a:ext cx="8382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18199</xdr:rowOff>
    </xdr:from>
    <xdr:to>
      <xdr:col>19</xdr:col>
      <xdr:colOff>177800</xdr:colOff>
      <xdr:row>95</xdr:row>
      <xdr:rowOff>34773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30594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18199</xdr:rowOff>
    </xdr:from>
    <xdr:to>
      <xdr:col>15</xdr:col>
      <xdr:colOff>50800</xdr:colOff>
      <xdr:row>98</xdr:row>
      <xdr:rowOff>91123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305949"/>
          <a:ext cx="889000" cy="5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10694</xdr:rowOff>
    </xdr:from>
    <xdr:to>
      <xdr:col>10</xdr:col>
      <xdr:colOff>114300</xdr:colOff>
      <xdr:row>98</xdr:row>
      <xdr:rowOff>91123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12794"/>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119015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130163</xdr:rowOff>
    </xdr:from>
    <xdr:to>
      <xdr:col>24</xdr:col>
      <xdr:colOff>114300</xdr:colOff>
      <xdr:row>96</xdr:row>
      <xdr:rowOff>60313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153040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155423</xdr:rowOff>
    </xdr:from>
    <xdr:to>
      <xdr:col>20</xdr:col>
      <xdr:colOff>38100</xdr:colOff>
      <xdr:row>95</xdr:row>
      <xdr:rowOff>85573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102100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0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138849</xdr:rowOff>
    </xdr:from>
    <xdr:to>
      <xdr:col>15</xdr:col>
      <xdr:colOff>101600</xdr:colOff>
      <xdr:row>95</xdr:row>
      <xdr:rowOff>68999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85526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40323</xdr:rowOff>
    </xdr:from>
    <xdr:to>
      <xdr:col>10</xdr:col>
      <xdr:colOff>165100</xdr:colOff>
      <xdr:row>98</xdr:row>
      <xdr:rowOff>141923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133050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131344</xdr:rowOff>
    </xdr:from>
    <xdr:to>
      <xdr:col>6</xdr:col>
      <xdr:colOff>38100</xdr:colOff>
      <xdr:row>98</xdr:row>
      <xdr:rowOff>61494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52621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90932</xdr:rowOff>
    </xdr:from>
    <xdr:to>
      <xdr:col>54</xdr:col>
      <xdr:colOff>189865</xdr:colOff>
      <xdr:row>38</xdr:row>
      <xdr:rowOff>138176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748782"/>
          <a:ext cx="1270" cy="90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142003</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138176</xdr:rowOff>
    </xdr:from>
    <xdr:to>
      <xdr:col>55</xdr:col>
      <xdr:colOff>88900</xdr:colOff>
      <xdr:row>38</xdr:row>
      <xdr:rowOff>138176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5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37609</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5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90932</xdr:rowOff>
    </xdr:from>
    <xdr:to>
      <xdr:col>55</xdr:col>
      <xdr:colOff>88900</xdr:colOff>
      <xdr:row>33</xdr:row>
      <xdr:rowOff>90932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7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72644</xdr:rowOff>
    </xdr:from>
    <xdr:to>
      <xdr:col>55</xdr:col>
      <xdr:colOff>0</xdr:colOff>
      <xdr:row>35</xdr:row>
      <xdr:rowOff>74168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0733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37609</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09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59182</xdr:rowOff>
    </xdr:from>
    <xdr:to>
      <xdr:col>55</xdr:col>
      <xdr:colOff>50800</xdr:colOff>
      <xdr:row>36</xdr:row>
      <xdr:rowOff>160782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72644</xdr:rowOff>
    </xdr:from>
    <xdr:to>
      <xdr:col>50</xdr:col>
      <xdr:colOff>114300</xdr:colOff>
      <xdr:row>35</xdr:row>
      <xdr:rowOff>74168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733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40132</xdr:rowOff>
    </xdr:from>
    <xdr:to>
      <xdr:col>50</xdr:col>
      <xdr:colOff>165100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132859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29210</xdr:rowOff>
    </xdr:from>
    <xdr:to>
      <xdr:col>45</xdr:col>
      <xdr:colOff>177800</xdr:colOff>
      <xdr:row>35</xdr:row>
      <xdr:rowOff>74168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02996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2794</xdr:rowOff>
    </xdr:from>
    <xdr:to>
      <xdr:col>46</xdr:col>
      <xdr:colOff>38100</xdr:colOff>
      <xdr:row>35</xdr:row>
      <xdr:rowOff>104394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00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120921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77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80264</xdr:rowOff>
    </xdr:from>
    <xdr:to>
      <xdr:col>41</xdr:col>
      <xdr:colOff>50800</xdr:colOff>
      <xdr:row>35</xdr:row>
      <xdr:rowOff>29210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395214"/>
          <a:ext cx="889000" cy="6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85090</xdr:rowOff>
    </xdr:from>
    <xdr:to>
      <xdr:col>41</xdr:col>
      <xdr:colOff>101600</xdr:colOff>
      <xdr:row>36</xdr:row>
      <xdr:rowOff>15240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6367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17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65278</xdr:rowOff>
    </xdr:from>
    <xdr:to>
      <xdr:col>36</xdr:col>
      <xdr:colOff>165100</xdr:colOff>
      <xdr:row>35</xdr:row>
      <xdr:rowOff>166878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158005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23368</xdr:rowOff>
    </xdr:from>
    <xdr:to>
      <xdr:col>55</xdr:col>
      <xdr:colOff>50800</xdr:colOff>
      <xdr:row>35</xdr:row>
      <xdr:rowOff>124968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46245</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875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21844</xdr:rowOff>
    </xdr:from>
    <xdr:to>
      <xdr:col>50</xdr:col>
      <xdr:colOff>165100</xdr:colOff>
      <xdr:row>35</xdr:row>
      <xdr:rowOff>123444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139971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79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23368</xdr:rowOff>
    </xdr:from>
    <xdr:to>
      <xdr:col>46</xdr:col>
      <xdr:colOff>38100</xdr:colOff>
      <xdr:row>35</xdr:row>
      <xdr:rowOff>124968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116095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16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149860</xdr:rowOff>
    </xdr:from>
    <xdr:to>
      <xdr:col>41</xdr:col>
      <xdr:colOff>101600</xdr:colOff>
      <xdr:row>35</xdr:row>
      <xdr:rowOff>80010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96537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7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29464</xdr:rowOff>
    </xdr:from>
    <xdr:to>
      <xdr:col>36</xdr:col>
      <xdr:colOff>165100</xdr:colOff>
      <xdr:row>31</xdr:row>
      <xdr:rowOff>131064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147591</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1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118989</xdr:rowOff>
    </xdr:from>
    <xdr:to>
      <xdr:col>55</xdr:col>
      <xdr:colOff>0</xdr:colOff>
      <xdr:row>58</xdr:row>
      <xdr:rowOff>119904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6308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119904</xdr:rowOff>
    </xdr:from>
    <xdr:to>
      <xdr:col>50</xdr:col>
      <xdr:colOff>114300</xdr:colOff>
      <xdr:row>58</xdr:row>
      <xdr:rowOff>120726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64004"/>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118714</xdr:rowOff>
    </xdr:from>
    <xdr:to>
      <xdr:col>45</xdr:col>
      <xdr:colOff>177800</xdr:colOff>
      <xdr:row>58</xdr:row>
      <xdr:rowOff>120726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62814"/>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118714</xdr:rowOff>
    </xdr:from>
    <xdr:to>
      <xdr:col>41</xdr:col>
      <xdr:colOff>50800</xdr:colOff>
      <xdr:row>58</xdr:row>
      <xdr:rowOff>118852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6281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68189</xdr:rowOff>
    </xdr:from>
    <xdr:to>
      <xdr:col>55</xdr:col>
      <xdr:colOff>50800</xdr:colOff>
      <xdr:row>58</xdr:row>
      <xdr:rowOff>169789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154566</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69104</xdr:rowOff>
    </xdr:from>
    <xdr:to>
      <xdr:col>50</xdr:col>
      <xdr:colOff>165100</xdr:colOff>
      <xdr:row>58</xdr:row>
      <xdr:rowOff>170704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161831</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05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69926</xdr:rowOff>
    </xdr:from>
    <xdr:to>
      <xdr:col>46</xdr:col>
      <xdr:colOff>38100</xdr:colOff>
      <xdr:row>59</xdr:row>
      <xdr:rowOff>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162653</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67914</xdr:rowOff>
    </xdr:from>
    <xdr:to>
      <xdr:col>41</xdr:col>
      <xdr:colOff>101600</xdr:colOff>
      <xdr:row>58</xdr:row>
      <xdr:rowOff>169514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160641</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0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68052</xdr:rowOff>
    </xdr:from>
    <xdr:to>
      <xdr:col>36</xdr:col>
      <xdr:colOff>165100</xdr:colOff>
      <xdr:row>58</xdr:row>
      <xdr:rowOff>169652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160779</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164114</xdr:rowOff>
    </xdr:from>
    <xdr:to>
      <xdr:col>55</xdr:col>
      <xdr:colOff>0</xdr:colOff>
      <xdr:row>77</xdr:row>
      <xdr:rowOff>25766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94314"/>
          <a:ext cx="8382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164114</xdr:rowOff>
    </xdr:from>
    <xdr:to>
      <xdr:col>50</xdr:col>
      <xdr:colOff>114300</xdr:colOff>
      <xdr:row>77</xdr:row>
      <xdr:rowOff>7477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94314"/>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140249</xdr:rowOff>
    </xdr:from>
    <xdr:to>
      <xdr:col>45</xdr:col>
      <xdr:colOff>177800</xdr:colOff>
      <xdr:row>77</xdr:row>
      <xdr:rowOff>7477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170449"/>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140249</xdr:rowOff>
    </xdr:from>
    <xdr:to>
      <xdr:col>41</xdr:col>
      <xdr:colOff>50800</xdr:colOff>
      <xdr:row>77</xdr:row>
      <xdr:rowOff>57083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70449"/>
          <a:ext cx="889000" cy="8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146416</xdr:rowOff>
    </xdr:from>
    <xdr:to>
      <xdr:col>55</xdr:col>
      <xdr:colOff>50800</xdr:colOff>
      <xdr:row>77</xdr:row>
      <xdr:rowOff>76566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124843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5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113314</xdr:rowOff>
    </xdr:from>
    <xdr:to>
      <xdr:col>50</xdr:col>
      <xdr:colOff>165100</xdr:colOff>
      <xdr:row>77</xdr:row>
      <xdr:rowOff>43464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34591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2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128127</xdr:rowOff>
    </xdr:from>
    <xdr:to>
      <xdr:col>46</xdr:col>
      <xdr:colOff>38100</xdr:colOff>
      <xdr:row>77</xdr:row>
      <xdr:rowOff>58277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49404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2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89449</xdr:rowOff>
    </xdr:from>
    <xdr:to>
      <xdr:col>41</xdr:col>
      <xdr:colOff>101600</xdr:colOff>
      <xdr:row>77</xdr:row>
      <xdr:rowOff>19599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10726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2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6283</xdr:rowOff>
    </xdr:from>
    <xdr:to>
      <xdr:col>36</xdr:col>
      <xdr:colOff>165100</xdr:colOff>
      <xdr:row>77</xdr:row>
      <xdr:rowOff>107883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99010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0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95055</xdr:rowOff>
    </xdr:from>
    <xdr:to>
      <xdr:col>55</xdr:col>
      <xdr:colOff>0</xdr:colOff>
      <xdr:row>98</xdr:row>
      <xdr:rowOff>136043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97155"/>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95055</xdr:rowOff>
    </xdr:from>
    <xdr:to>
      <xdr:col>50</xdr:col>
      <xdr:colOff>114300</xdr:colOff>
      <xdr:row>98</xdr:row>
      <xdr:rowOff>135882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7155"/>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86116</xdr:rowOff>
    </xdr:from>
    <xdr:to>
      <xdr:col>45</xdr:col>
      <xdr:colOff>177800</xdr:colOff>
      <xdr:row>98</xdr:row>
      <xdr:rowOff>135882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88216"/>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86116</xdr:rowOff>
    </xdr:from>
    <xdr:to>
      <xdr:col>41</xdr:col>
      <xdr:colOff>50800</xdr:colOff>
      <xdr:row>98</xdr:row>
      <xdr:rowOff>101752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88216"/>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85243</xdr:rowOff>
    </xdr:from>
    <xdr:to>
      <xdr:col>55</xdr:col>
      <xdr:colOff>50800</xdr:colOff>
      <xdr:row>99</xdr:row>
      <xdr:rowOff>15393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44255</xdr:rowOff>
    </xdr:from>
    <xdr:to>
      <xdr:col>50</xdr:col>
      <xdr:colOff>165100</xdr:colOff>
      <xdr:row>98</xdr:row>
      <xdr:rowOff>145855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136982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85082</xdr:rowOff>
    </xdr:from>
    <xdr:to>
      <xdr:col>46</xdr:col>
      <xdr:colOff>38100</xdr:colOff>
      <xdr:row>99</xdr:row>
      <xdr:rowOff>15232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35316</xdr:rowOff>
    </xdr:from>
    <xdr:to>
      <xdr:col>41</xdr:col>
      <xdr:colOff>101600</xdr:colOff>
      <xdr:row>98</xdr:row>
      <xdr:rowOff>136916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128043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3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50952</xdr:rowOff>
    </xdr:from>
    <xdr:to>
      <xdr:col>36</xdr:col>
      <xdr:colOff>165100</xdr:colOff>
      <xdr:row>98</xdr:row>
      <xdr:rowOff>152552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143679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44420</xdr:rowOff>
    </xdr:from>
    <xdr:to>
      <xdr:col>85</xdr:col>
      <xdr:colOff>127000</xdr:colOff>
      <xdr:row>38</xdr:row>
      <xdr:rowOff>87122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59520"/>
          <a:ext cx="8382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6014</xdr:rowOff>
    </xdr:from>
    <xdr:to>
      <xdr:col>81</xdr:col>
      <xdr:colOff>50800</xdr:colOff>
      <xdr:row>38</xdr:row>
      <xdr:rowOff>87122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21114"/>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6014</xdr:rowOff>
    </xdr:from>
    <xdr:to>
      <xdr:col>76</xdr:col>
      <xdr:colOff>114300</xdr:colOff>
      <xdr:row>38</xdr:row>
      <xdr:rowOff>54295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21114"/>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44877</xdr:rowOff>
    </xdr:from>
    <xdr:to>
      <xdr:col>71</xdr:col>
      <xdr:colOff>177800</xdr:colOff>
      <xdr:row>38</xdr:row>
      <xdr:rowOff>54295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88527"/>
          <a:ext cx="889000" cy="1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165070</xdr:rowOff>
    </xdr:from>
    <xdr:to>
      <xdr:col>85</xdr:col>
      <xdr:colOff>177800</xdr:colOff>
      <xdr:row>38</xdr:row>
      <xdr:rowOff>95220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36322</xdr:rowOff>
    </xdr:from>
    <xdr:to>
      <xdr:col>81</xdr:col>
      <xdr:colOff>101600</xdr:colOff>
      <xdr:row>38</xdr:row>
      <xdr:rowOff>137922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129049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126665</xdr:rowOff>
    </xdr:from>
    <xdr:to>
      <xdr:col>76</xdr:col>
      <xdr:colOff>165100</xdr:colOff>
      <xdr:row>38</xdr:row>
      <xdr:rowOff>56815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47941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3495</xdr:rowOff>
    </xdr:from>
    <xdr:to>
      <xdr:col>72</xdr:col>
      <xdr:colOff>38100</xdr:colOff>
      <xdr:row>38</xdr:row>
      <xdr:rowOff>105095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96222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165527</xdr:rowOff>
    </xdr:from>
    <xdr:to>
      <xdr:col>67</xdr:col>
      <xdr:colOff>101600</xdr:colOff>
      <xdr:row>37</xdr:row>
      <xdr:rowOff>95677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86804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52336</xdr:rowOff>
    </xdr:from>
    <xdr:to>
      <xdr:col>85</xdr:col>
      <xdr:colOff>127000</xdr:colOff>
      <xdr:row>57</xdr:row>
      <xdr:rowOff>41326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53536"/>
          <a:ext cx="838200" cy="1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118463</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52336</xdr:rowOff>
    </xdr:from>
    <xdr:to>
      <xdr:col>81</xdr:col>
      <xdr:colOff>50800</xdr:colOff>
      <xdr:row>56</xdr:row>
      <xdr:rowOff>90436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53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60757</xdr:rowOff>
    </xdr:from>
    <xdr:to>
      <xdr:col>76</xdr:col>
      <xdr:colOff>114300</xdr:colOff>
      <xdr:row>56</xdr:row>
      <xdr:rowOff>90436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61957"/>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60757</xdr:rowOff>
    </xdr:from>
    <xdr:to>
      <xdr:col>71</xdr:col>
      <xdr:colOff>177800</xdr:colOff>
      <xdr:row>56</xdr:row>
      <xdr:rowOff>167246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61957"/>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161976</xdr:rowOff>
    </xdr:from>
    <xdr:to>
      <xdr:col>85</xdr:col>
      <xdr:colOff>177800</xdr:colOff>
      <xdr:row>57</xdr:row>
      <xdr:rowOff>92126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140403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4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1536</xdr:rowOff>
    </xdr:from>
    <xdr:to>
      <xdr:col>81</xdr:col>
      <xdr:colOff>101600</xdr:colOff>
      <xdr:row>56</xdr:row>
      <xdr:rowOff>103136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94263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39636</xdr:rowOff>
    </xdr:from>
    <xdr:to>
      <xdr:col>76</xdr:col>
      <xdr:colOff>165100</xdr:colOff>
      <xdr:row>56</xdr:row>
      <xdr:rowOff>141236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157763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9957</xdr:rowOff>
    </xdr:from>
    <xdr:to>
      <xdr:col>72</xdr:col>
      <xdr:colOff>38100</xdr:colOff>
      <xdr:row>56</xdr:row>
      <xdr:rowOff>111557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128084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116446</xdr:rowOff>
    </xdr:from>
    <xdr:to>
      <xdr:col>67</xdr:col>
      <xdr:colOff>101600</xdr:colOff>
      <xdr:row>57</xdr:row>
      <xdr:rowOff>46596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37723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46225</xdr:rowOff>
    </xdr:from>
    <xdr:to>
      <xdr:col>85</xdr:col>
      <xdr:colOff>127000</xdr:colOff>
      <xdr:row>98</xdr:row>
      <xdr:rowOff>76766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48325"/>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76766</xdr:rowOff>
    </xdr:from>
    <xdr:to>
      <xdr:col>81</xdr:col>
      <xdr:colOff>50800</xdr:colOff>
      <xdr:row>98</xdr:row>
      <xdr:rowOff>104267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878866"/>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104267</xdr:rowOff>
    </xdr:from>
    <xdr:to>
      <xdr:col>76</xdr:col>
      <xdr:colOff>114300</xdr:colOff>
      <xdr:row>98</xdr:row>
      <xdr:rowOff>118258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06367"/>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118258</xdr:rowOff>
    </xdr:from>
    <xdr:to>
      <xdr:col>71</xdr:col>
      <xdr:colOff>177800</xdr:colOff>
      <xdr:row>98</xdr:row>
      <xdr:rowOff>120475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20358"/>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166875</xdr:rowOff>
    </xdr:from>
    <xdr:to>
      <xdr:col>85</xdr:col>
      <xdr:colOff>177800</xdr:colOff>
      <xdr:row>98</xdr:row>
      <xdr:rowOff>97025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145302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25966</xdr:rowOff>
    </xdr:from>
    <xdr:to>
      <xdr:col>81</xdr:col>
      <xdr:colOff>101600</xdr:colOff>
      <xdr:row>98</xdr:row>
      <xdr:rowOff>127566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118693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53467</xdr:rowOff>
    </xdr:from>
    <xdr:to>
      <xdr:col>76</xdr:col>
      <xdr:colOff>165100</xdr:colOff>
      <xdr:row>98</xdr:row>
      <xdr:rowOff>155067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146194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67458</xdr:rowOff>
    </xdr:from>
    <xdr:to>
      <xdr:col>72</xdr:col>
      <xdr:colOff>38100</xdr:colOff>
      <xdr:row>98</xdr:row>
      <xdr:rowOff>169058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69675</xdr:rowOff>
    </xdr:from>
    <xdr:to>
      <xdr:col>67</xdr:col>
      <xdr:colOff>101600</xdr:colOff>
      <xdr:row>98</xdr:row>
      <xdr:rowOff>171275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162402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歳出決算総額は、住民一人当たり</a:t>
          </a:r>
          <a:r>
            <a:rPr kumimoji="1" lang="en-US" altLang="ja-JP" sz="1200">
              <a:solidFill>
                <a:schemeClr val="tx1"/>
              </a:solidFill>
              <a:effectLst/>
              <a:latin typeface="+mn-lt"/>
              <a:ea typeface="+mn-ea"/>
              <a:cs typeface="+mn-cs"/>
            </a:rPr>
            <a:t>356</a:t>
          </a:r>
          <a:r>
            <a:rPr kumimoji="1" lang="ja-JP" altLang="ja-JP" sz="1200">
              <a:solidFill>
                <a:schemeClr val="tx1"/>
              </a:solidFill>
              <a:effectLst/>
              <a:latin typeface="+mn-lt"/>
              <a:ea typeface="+mn-ea"/>
              <a:cs typeface="+mn-cs"/>
            </a:rPr>
            <a:t>千円（対前年度▲</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千円）となっている。これは、歳出決算総額が前年度よりも約</a:t>
          </a:r>
          <a:r>
            <a:rPr kumimoji="1" lang="en-US" altLang="ja-JP" sz="1200">
              <a:solidFill>
                <a:schemeClr val="tx1"/>
              </a:solidFill>
              <a:effectLst/>
              <a:latin typeface="+mn-lt"/>
              <a:ea typeface="+mn-ea"/>
              <a:cs typeface="+mn-cs"/>
            </a:rPr>
            <a:t>5.9</a:t>
          </a:r>
          <a:r>
            <a:rPr kumimoji="1" lang="ja-JP" altLang="ja-JP" sz="1200">
              <a:solidFill>
                <a:schemeClr val="tx1"/>
              </a:solidFill>
              <a:effectLst/>
              <a:latin typeface="+mn-lt"/>
              <a:ea typeface="+mn-ea"/>
              <a:cs typeface="+mn-cs"/>
            </a:rPr>
            <a:t>億円減少し、さらに人口が微増（</a:t>
          </a:r>
          <a:r>
            <a:rPr kumimoji="1" lang="en-US" altLang="ja-JP" sz="1200">
              <a:solidFill>
                <a:schemeClr val="tx1"/>
              </a:solidFill>
              <a:effectLst/>
              <a:latin typeface="+mn-lt"/>
              <a:ea typeface="+mn-ea"/>
              <a:cs typeface="+mn-cs"/>
            </a:rPr>
            <a:t>617</a:t>
          </a:r>
          <a:r>
            <a:rPr kumimoji="1" lang="ja-JP" altLang="ja-JP" sz="1200">
              <a:solidFill>
                <a:schemeClr val="tx1"/>
              </a:solidFill>
              <a:effectLst/>
              <a:latin typeface="+mn-lt"/>
              <a:ea typeface="+mn-ea"/>
              <a:cs typeface="+mn-cs"/>
            </a:rPr>
            <a:t>人の増）したことによる。</a:t>
          </a:r>
          <a:endParaRPr lang="ja-JP" altLang="ja-JP" sz="1200">
            <a:solidFill>
              <a:schemeClr val="tx1"/>
            </a:solidFill>
            <a:effectLst/>
          </a:endParaRPr>
        </a:p>
        <a:p>
          <a:r>
            <a:rPr kumimoji="1" lang="ja-JP" altLang="ja-JP" sz="1200">
              <a:solidFill>
                <a:schemeClr val="tx1"/>
              </a:solidFill>
              <a:effectLst/>
              <a:latin typeface="+mn-lt"/>
              <a:ea typeface="+mn-ea"/>
              <a:cs typeface="+mn-cs"/>
            </a:rPr>
            <a:t>令和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年度の主な構成項目となる民生費は、令和</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年度に実施した</a:t>
          </a:r>
          <a:r>
            <a:rPr kumimoji="1" lang="ja-JP" altLang="en-US" sz="1200">
              <a:solidFill>
                <a:schemeClr val="tx1"/>
              </a:solidFill>
              <a:effectLst/>
              <a:latin typeface="+mn-lt"/>
              <a:ea typeface="+mn-ea"/>
              <a:cs typeface="+mn-cs"/>
            </a:rPr>
            <a:t>電力・ガス・食料品等価格高騰緊急支援給付金事業</a:t>
          </a:r>
          <a:r>
            <a:rPr kumimoji="1" lang="ja-JP" altLang="ja-JP" sz="1200">
              <a:solidFill>
                <a:schemeClr val="tx1"/>
              </a:solidFill>
              <a:effectLst/>
              <a:latin typeface="+mn-lt"/>
              <a:ea typeface="+mn-ea"/>
              <a:cs typeface="+mn-cs"/>
            </a:rPr>
            <a:t>など</a:t>
          </a:r>
          <a:r>
            <a:rPr kumimoji="1" lang="ja-JP" altLang="en-US" sz="1200">
              <a:solidFill>
                <a:schemeClr val="tx1"/>
              </a:solidFill>
              <a:effectLst/>
              <a:latin typeface="+mn-lt"/>
              <a:ea typeface="+mn-ea"/>
              <a:cs typeface="+mn-cs"/>
            </a:rPr>
            <a:t>が</a:t>
          </a:r>
          <a:r>
            <a:rPr kumimoji="1" lang="ja-JP" altLang="ja-JP" sz="1200">
              <a:solidFill>
                <a:schemeClr val="tx1"/>
              </a:solidFill>
              <a:effectLst/>
              <a:latin typeface="+mn-lt"/>
              <a:ea typeface="+mn-ea"/>
              <a:cs typeface="+mn-cs"/>
            </a:rPr>
            <a:t>減少したものの、令和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年度に実施した電力・ガス・食料品等価格高騰</a:t>
          </a:r>
          <a:r>
            <a:rPr kumimoji="1" lang="ja-JP" altLang="en-US" sz="1200">
              <a:solidFill>
                <a:schemeClr val="tx1"/>
              </a:solidFill>
              <a:effectLst/>
              <a:latin typeface="+mn-lt"/>
              <a:ea typeface="+mn-ea"/>
              <a:cs typeface="+mn-cs"/>
            </a:rPr>
            <a:t>重点</a:t>
          </a:r>
          <a:r>
            <a:rPr kumimoji="1" lang="ja-JP" altLang="ja-JP" sz="1200">
              <a:solidFill>
                <a:schemeClr val="tx1"/>
              </a:solidFill>
              <a:effectLst/>
              <a:latin typeface="+mn-lt"/>
              <a:ea typeface="+mn-ea"/>
              <a:cs typeface="+mn-cs"/>
            </a:rPr>
            <a:t>支援給付金事業</a:t>
          </a:r>
          <a:r>
            <a:rPr kumimoji="1" lang="ja-JP" altLang="en-US" sz="1200">
              <a:solidFill>
                <a:schemeClr val="tx1"/>
              </a:solidFill>
              <a:effectLst/>
              <a:latin typeface="+mn-lt"/>
              <a:ea typeface="+mn-ea"/>
              <a:cs typeface="+mn-cs"/>
            </a:rPr>
            <a:t>など</a:t>
          </a:r>
          <a:r>
            <a:rPr kumimoji="1" lang="ja-JP" altLang="ja-JP" sz="1200">
              <a:solidFill>
                <a:schemeClr val="tx1"/>
              </a:solidFill>
              <a:effectLst/>
              <a:latin typeface="+mn-lt"/>
              <a:ea typeface="+mn-ea"/>
              <a:cs typeface="+mn-cs"/>
            </a:rPr>
            <a:t>の影響もあり、</a:t>
          </a:r>
          <a:r>
            <a:rPr kumimoji="1" lang="ja-JP" altLang="en-US" sz="1200">
              <a:solidFill>
                <a:schemeClr val="tx1"/>
              </a:solidFill>
              <a:effectLst/>
              <a:latin typeface="+mn-lt"/>
              <a:ea typeface="+mn-ea"/>
              <a:cs typeface="+mn-cs"/>
            </a:rPr>
            <a:t>増加して</a:t>
          </a:r>
          <a:r>
            <a:rPr kumimoji="1" lang="ja-JP" altLang="ja-JP" sz="1200">
              <a:solidFill>
                <a:schemeClr val="tx1"/>
              </a:solidFill>
              <a:effectLst/>
              <a:latin typeface="+mn-lt"/>
              <a:ea typeface="+mn-ea"/>
              <a:cs typeface="+mn-cs"/>
            </a:rPr>
            <a:t>いる。</a:t>
          </a:r>
          <a:endParaRPr lang="ja-JP" altLang="ja-JP" sz="12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また、衛生費については、新型コロナウイルスワクチン接種事業</a:t>
          </a:r>
          <a:r>
            <a:rPr kumimoji="1" lang="ja-JP" altLang="en-US" sz="1200">
              <a:solidFill>
                <a:schemeClr val="tx1"/>
              </a:solidFill>
              <a:effectLst/>
              <a:latin typeface="+mn-lt"/>
              <a:ea typeface="+mn-ea"/>
              <a:cs typeface="+mn-cs"/>
            </a:rPr>
            <a:t>などにより減少したが</a:t>
          </a:r>
          <a:r>
            <a:rPr kumimoji="1" lang="ja-JP" altLang="ja-JP" sz="1200">
              <a:solidFill>
                <a:schemeClr val="tx1"/>
              </a:solidFill>
              <a:effectLst/>
              <a:latin typeface="+mn-lt"/>
              <a:ea typeface="+mn-ea"/>
              <a:cs typeface="+mn-cs"/>
            </a:rPr>
            <a:t>、本市が令和２年度から令和５年度にかけて実施</a:t>
          </a:r>
          <a:r>
            <a:rPr kumimoji="1" lang="ja-JP" altLang="en-US" sz="1200">
              <a:solidFill>
                <a:schemeClr val="tx1"/>
              </a:solidFill>
              <a:effectLst/>
              <a:latin typeface="+mn-lt"/>
              <a:ea typeface="+mn-ea"/>
              <a:cs typeface="+mn-cs"/>
            </a:rPr>
            <a:t>した</a:t>
          </a:r>
          <a:r>
            <a:rPr kumimoji="1" lang="ja-JP" altLang="ja-JP" sz="1200">
              <a:solidFill>
                <a:schemeClr val="tx1"/>
              </a:solidFill>
              <a:effectLst/>
              <a:latin typeface="+mn-lt"/>
              <a:ea typeface="+mn-ea"/>
              <a:cs typeface="+mn-cs"/>
            </a:rPr>
            <a:t>環境管理センター焼却炉の延命化工事の影響等により、近年は類似団体と比較しても高い水準となってい</a:t>
          </a:r>
          <a:r>
            <a:rPr kumimoji="1" lang="ja-JP" altLang="en-US" sz="1200">
              <a:solidFill>
                <a:schemeClr val="tx1"/>
              </a:solidFill>
              <a:effectLst/>
              <a:latin typeface="+mn-lt"/>
              <a:ea typeface="+mn-ea"/>
              <a:cs typeface="+mn-cs"/>
            </a:rPr>
            <a:t>る。</a:t>
          </a:r>
          <a:r>
            <a:rPr kumimoji="1" lang="ja-JP" altLang="ja-JP" sz="1200">
              <a:solidFill>
                <a:schemeClr val="tx1"/>
              </a:solidFill>
              <a:effectLst/>
              <a:latin typeface="+mn-lt"/>
              <a:ea typeface="+mn-ea"/>
              <a:cs typeface="+mn-cs"/>
            </a:rPr>
            <a:t>これは工事の完了により解消される見込みである。</a:t>
          </a:r>
          <a:endParaRPr lang="ja-JP" altLang="ja-JP" sz="1200">
            <a:solidFill>
              <a:schemeClr val="tx1"/>
            </a:solidFill>
            <a:effectLst/>
          </a:endParaRPr>
        </a:p>
        <a:p>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令和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年度の実質収支は、前年度から約</a:t>
          </a:r>
          <a:r>
            <a:rPr kumimoji="1" lang="en-US" altLang="ja-JP" sz="1200">
              <a:solidFill>
                <a:schemeClr val="tx1"/>
              </a:solidFill>
              <a:effectLst/>
              <a:latin typeface="+mn-lt"/>
              <a:ea typeface="+mn-ea"/>
              <a:cs typeface="+mn-cs"/>
            </a:rPr>
            <a:t>13.9</a:t>
          </a:r>
          <a:r>
            <a:rPr kumimoji="1" lang="ja-JP" altLang="ja-JP" sz="1200">
              <a:solidFill>
                <a:schemeClr val="tx1"/>
              </a:solidFill>
              <a:effectLst/>
              <a:latin typeface="+mn-lt"/>
              <a:ea typeface="+mn-ea"/>
              <a:cs typeface="+mn-cs"/>
            </a:rPr>
            <a:t>億円減少し、標準財政規模比では</a:t>
          </a:r>
          <a:r>
            <a:rPr kumimoji="1" lang="en-US" altLang="ja-JP" sz="1200">
              <a:solidFill>
                <a:schemeClr val="tx1"/>
              </a:solidFill>
              <a:effectLst/>
              <a:latin typeface="+mn-lt"/>
              <a:ea typeface="+mn-ea"/>
              <a:cs typeface="+mn-cs"/>
            </a:rPr>
            <a:t>3.18</a:t>
          </a:r>
          <a:r>
            <a:rPr kumimoji="1" lang="ja-JP" altLang="ja-JP" sz="1200">
              <a:solidFill>
                <a:schemeClr val="tx1"/>
              </a:solidFill>
              <a:effectLst/>
              <a:latin typeface="+mn-lt"/>
              <a:ea typeface="+mn-ea"/>
              <a:cs typeface="+mn-cs"/>
            </a:rPr>
            <a:t>ポイント減少した。これは、</a:t>
          </a:r>
          <a:r>
            <a:rPr kumimoji="1" lang="ja-JP" altLang="en-US" sz="1200">
              <a:solidFill>
                <a:schemeClr val="tx1"/>
              </a:solidFill>
              <a:effectLst/>
              <a:latin typeface="+mn-lt"/>
              <a:ea typeface="+mn-ea"/>
              <a:cs typeface="+mn-cs"/>
            </a:rPr>
            <a:t>市税が対予算現額で約</a:t>
          </a:r>
          <a:r>
            <a:rPr kumimoji="1" lang="en-US" altLang="ja-JP" sz="1200">
              <a:solidFill>
                <a:schemeClr val="tx1"/>
              </a:solidFill>
              <a:effectLst/>
              <a:latin typeface="+mn-lt"/>
              <a:ea typeface="+mn-ea"/>
              <a:cs typeface="+mn-cs"/>
            </a:rPr>
            <a:t>2.7</a:t>
          </a:r>
          <a:r>
            <a:rPr kumimoji="1" lang="ja-JP" altLang="en-US" sz="1200">
              <a:solidFill>
                <a:schemeClr val="tx1"/>
              </a:solidFill>
              <a:effectLst/>
              <a:latin typeface="+mn-lt"/>
              <a:ea typeface="+mn-ea"/>
              <a:cs typeface="+mn-cs"/>
            </a:rPr>
            <a:t>億円増加したものの、当初予算比では約</a:t>
          </a:r>
          <a:r>
            <a:rPr kumimoji="1" lang="en-US" altLang="ja-JP" sz="1200">
              <a:solidFill>
                <a:schemeClr val="tx1"/>
              </a:solidFill>
              <a:effectLst/>
              <a:latin typeface="+mn-lt"/>
              <a:ea typeface="+mn-ea"/>
              <a:cs typeface="+mn-cs"/>
            </a:rPr>
            <a:t>4.2</a:t>
          </a:r>
          <a:r>
            <a:rPr kumimoji="1" lang="ja-JP" altLang="en-US" sz="1200">
              <a:solidFill>
                <a:schemeClr val="tx1"/>
              </a:solidFill>
              <a:effectLst/>
              <a:latin typeface="+mn-lt"/>
              <a:ea typeface="+mn-ea"/>
              <a:cs typeface="+mn-cs"/>
            </a:rPr>
            <a:t>億円の伸びであり、前年度約</a:t>
          </a:r>
          <a:r>
            <a:rPr kumimoji="1" lang="en-US" altLang="ja-JP" sz="1200">
              <a:solidFill>
                <a:schemeClr val="tx1"/>
              </a:solidFill>
              <a:effectLst/>
              <a:latin typeface="+mn-lt"/>
              <a:ea typeface="+mn-ea"/>
              <a:cs typeface="+mn-cs"/>
            </a:rPr>
            <a:t>12.9</a:t>
          </a:r>
          <a:r>
            <a:rPr kumimoji="1" lang="ja-JP" altLang="en-US" sz="1200">
              <a:solidFill>
                <a:schemeClr val="tx1"/>
              </a:solidFill>
              <a:effectLst/>
              <a:latin typeface="+mn-lt"/>
              <a:ea typeface="+mn-ea"/>
              <a:cs typeface="+mn-cs"/>
            </a:rPr>
            <a:t>億円の伸びよりも市税の上振れが小さくなったことや、地方消費税交付金が対予算現額で約</a:t>
          </a:r>
          <a:r>
            <a:rPr kumimoji="1" lang="en-US" altLang="ja-JP" sz="1200">
              <a:solidFill>
                <a:schemeClr val="tx1"/>
              </a:solidFill>
              <a:effectLst/>
              <a:latin typeface="+mn-lt"/>
              <a:ea typeface="+mn-ea"/>
              <a:cs typeface="+mn-cs"/>
            </a:rPr>
            <a:t>3.2</a:t>
          </a:r>
          <a:r>
            <a:rPr kumimoji="1" lang="ja-JP" altLang="en-US" sz="1200">
              <a:solidFill>
                <a:schemeClr val="tx1"/>
              </a:solidFill>
              <a:effectLst/>
              <a:latin typeface="+mn-lt"/>
              <a:ea typeface="+mn-ea"/>
              <a:cs typeface="+mn-cs"/>
            </a:rPr>
            <a:t>億円下振れたことによる歳入の減少などが要因と</a:t>
          </a:r>
          <a:r>
            <a:rPr kumimoji="1" lang="ja-JP" altLang="ja-JP" sz="1200">
              <a:solidFill>
                <a:schemeClr val="tx1"/>
              </a:solidFill>
              <a:effectLst/>
              <a:latin typeface="+mn-lt"/>
              <a:ea typeface="+mn-ea"/>
              <a:cs typeface="+mn-cs"/>
            </a:rPr>
            <a:t>捉えている。財政調整基金は、</a:t>
          </a:r>
          <a:r>
            <a:rPr kumimoji="1" lang="ja-JP" altLang="en-US" sz="1200">
              <a:solidFill>
                <a:schemeClr val="tx1"/>
              </a:solidFill>
              <a:effectLst/>
              <a:latin typeface="+mn-lt"/>
              <a:ea typeface="+mn-ea"/>
              <a:cs typeface="+mn-cs"/>
            </a:rPr>
            <a:t>余剰金積立額が取崩額を下</a:t>
          </a:r>
          <a:r>
            <a:rPr kumimoji="1" lang="ja-JP" altLang="ja-JP" sz="1200">
              <a:solidFill>
                <a:schemeClr val="tx1"/>
              </a:solidFill>
              <a:effectLst/>
              <a:latin typeface="+mn-lt"/>
              <a:ea typeface="+mn-ea"/>
              <a:cs typeface="+mn-cs"/>
            </a:rPr>
            <a:t>回ったことにより、約</a:t>
          </a:r>
          <a:r>
            <a:rPr kumimoji="1" lang="en-US" altLang="ja-JP" sz="1200">
              <a:solidFill>
                <a:schemeClr val="tx1"/>
              </a:solidFill>
              <a:effectLst/>
              <a:latin typeface="+mn-lt"/>
              <a:ea typeface="+mn-ea"/>
              <a:cs typeface="+mn-cs"/>
            </a:rPr>
            <a:t>7</a:t>
          </a:r>
          <a:r>
            <a:rPr kumimoji="1" lang="ja-JP" altLang="ja-JP" sz="1200">
              <a:solidFill>
                <a:schemeClr val="tx1"/>
              </a:solidFill>
              <a:effectLst/>
              <a:latin typeface="+mn-lt"/>
              <a:ea typeface="+mn-ea"/>
              <a:cs typeface="+mn-cs"/>
            </a:rPr>
            <a:t>億円、標準財政規模比にして</a:t>
          </a:r>
          <a:r>
            <a:rPr kumimoji="1" lang="en-US" altLang="ja-JP" sz="1200">
              <a:solidFill>
                <a:schemeClr val="tx1"/>
              </a:solidFill>
              <a:effectLst/>
              <a:latin typeface="+mn-lt"/>
              <a:ea typeface="+mn-ea"/>
              <a:cs typeface="+mn-cs"/>
            </a:rPr>
            <a:t>1.84</a:t>
          </a:r>
          <a:r>
            <a:rPr kumimoji="1" lang="ja-JP" altLang="ja-JP" sz="1200">
              <a:solidFill>
                <a:schemeClr val="tx1"/>
              </a:solidFill>
              <a:effectLst/>
              <a:latin typeface="+mn-lt"/>
              <a:ea typeface="+mn-ea"/>
              <a:cs typeface="+mn-cs"/>
            </a:rPr>
            <a:t>ポイントの</a:t>
          </a:r>
          <a:r>
            <a:rPr kumimoji="1" lang="ja-JP" altLang="en-US" sz="1200">
              <a:solidFill>
                <a:schemeClr val="tx1"/>
              </a:solidFill>
              <a:effectLst/>
              <a:latin typeface="+mn-lt"/>
              <a:ea typeface="+mn-ea"/>
              <a:cs typeface="+mn-cs"/>
            </a:rPr>
            <a:t>下落</a:t>
          </a:r>
          <a:r>
            <a:rPr kumimoji="1" lang="ja-JP" altLang="ja-JP" sz="1200">
              <a:solidFill>
                <a:schemeClr val="tx1"/>
              </a:solidFill>
              <a:effectLst/>
              <a:latin typeface="+mn-lt"/>
              <a:ea typeface="+mn-ea"/>
              <a:cs typeface="+mn-cs"/>
            </a:rPr>
            <a:t>となった。</a:t>
          </a:r>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全会計とも実質収支、資金不足・剰余額の増減はあるものの黒字となり、連結実質赤字比率は算定されていない。</a:t>
          </a:r>
          <a:endParaRPr lang="ja-JP" altLang="ja-JP" sz="1200">
            <a:solidFill>
              <a:schemeClr val="tx1"/>
            </a:solidFill>
            <a:effectLst/>
          </a:endParaRPr>
        </a:p>
        <a:p>
          <a:r>
            <a:rPr kumimoji="1" lang="ja-JP" altLang="ja-JP" sz="1200">
              <a:solidFill>
                <a:schemeClr val="tx1"/>
              </a:solidFill>
              <a:effectLst/>
              <a:latin typeface="+mn-lt"/>
              <a:ea typeface="+mn-ea"/>
              <a:cs typeface="+mn-cs"/>
            </a:rPr>
            <a:t>公営企業会計である</a:t>
          </a:r>
          <a:r>
            <a:rPr kumimoji="1" lang="ja-JP" altLang="en-US" sz="1200">
              <a:solidFill>
                <a:schemeClr val="tx1"/>
              </a:solidFill>
              <a:effectLst/>
              <a:latin typeface="+mn-lt"/>
              <a:ea typeface="+mn-ea"/>
              <a:cs typeface="+mn-cs"/>
            </a:rPr>
            <a:t>下水道</a:t>
          </a:r>
          <a:r>
            <a:rPr kumimoji="1" lang="ja-JP" altLang="ja-JP" sz="1200">
              <a:solidFill>
                <a:schemeClr val="tx1"/>
              </a:solidFill>
              <a:effectLst/>
              <a:latin typeface="+mn-lt"/>
              <a:ea typeface="+mn-ea"/>
              <a:cs typeface="+mn-cs"/>
            </a:rPr>
            <a:t>事業会計においては、</a:t>
          </a:r>
          <a:r>
            <a:rPr kumimoji="1" lang="ja-JP" altLang="en-US" sz="1200">
              <a:solidFill>
                <a:schemeClr val="tx1"/>
              </a:solidFill>
              <a:effectLst/>
              <a:latin typeface="+mn-lt"/>
              <a:ea typeface="+mn-ea"/>
              <a:cs typeface="+mn-cs"/>
            </a:rPr>
            <a:t>減価償却費や企業債取扱諸費が減少し、</a:t>
          </a:r>
          <a:r>
            <a:rPr kumimoji="1" lang="ja-JP" altLang="ja-JP" sz="1200">
              <a:solidFill>
                <a:schemeClr val="tx1"/>
              </a:solidFill>
              <a:effectLst/>
              <a:latin typeface="+mn-lt"/>
              <a:ea typeface="+mn-ea"/>
              <a:cs typeface="+mn-cs"/>
            </a:rPr>
            <a:t>標準財政規模に対する黒字額の比率が、前年度より</a:t>
          </a:r>
          <a:r>
            <a:rPr kumimoji="1" lang="en-US" altLang="ja-JP" sz="1200">
              <a:solidFill>
                <a:schemeClr val="tx1"/>
              </a:solidFill>
              <a:effectLst/>
              <a:latin typeface="+mn-lt"/>
              <a:ea typeface="+mn-ea"/>
              <a:cs typeface="+mn-cs"/>
            </a:rPr>
            <a:t>0.55</a:t>
          </a:r>
          <a:r>
            <a:rPr kumimoji="1" lang="ja-JP" altLang="ja-JP" sz="1200">
              <a:solidFill>
                <a:schemeClr val="tx1"/>
              </a:solidFill>
              <a:effectLst/>
              <a:latin typeface="+mn-lt"/>
              <a:ea typeface="+mn-ea"/>
              <a:cs typeface="+mn-cs"/>
            </a:rPr>
            <a:t>ポイント上昇した。</a:t>
          </a:r>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令和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年度の実質公債費比率の分子は、前年度より約</a:t>
          </a:r>
          <a:r>
            <a:rPr kumimoji="1" lang="en-US" altLang="ja-JP" sz="1200">
              <a:solidFill>
                <a:schemeClr val="tx1"/>
              </a:solidFill>
              <a:effectLst/>
              <a:latin typeface="+mn-lt"/>
              <a:ea typeface="+mn-ea"/>
              <a:cs typeface="+mn-cs"/>
            </a:rPr>
            <a:t>4.3</a:t>
          </a:r>
          <a:r>
            <a:rPr kumimoji="1" lang="ja-JP" altLang="ja-JP" sz="1200">
              <a:solidFill>
                <a:schemeClr val="tx1"/>
              </a:solidFill>
              <a:effectLst/>
              <a:latin typeface="+mn-lt"/>
              <a:ea typeface="+mn-ea"/>
              <a:cs typeface="+mn-cs"/>
            </a:rPr>
            <a:t>億円増加し、約</a:t>
          </a:r>
          <a:r>
            <a:rPr kumimoji="1" lang="en-US" altLang="ja-JP" sz="1200">
              <a:solidFill>
                <a:schemeClr val="tx1"/>
              </a:solidFill>
              <a:effectLst/>
              <a:latin typeface="+mn-lt"/>
              <a:ea typeface="+mn-ea"/>
              <a:cs typeface="+mn-cs"/>
            </a:rPr>
            <a:t>22.6</a:t>
          </a:r>
          <a:r>
            <a:rPr kumimoji="1" lang="ja-JP" altLang="ja-JP" sz="1200">
              <a:solidFill>
                <a:schemeClr val="tx1"/>
              </a:solidFill>
              <a:effectLst/>
              <a:latin typeface="+mn-lt"/>
              <a:ea typeface="+mn-ea"/>
              <a:cs typeface="+mn-cs"/>
            </a:rPr>
            <a:t>億円となった。</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主な要因は、令和</a:t>
          </a:r>
          <a:r>
            <a:rPr kumimoji="1" lang="en-US" altLang="ja-JP" sz="1200">
              <a:solidFill>
                <a:schemeClr val="tx1"/>
              </a:solidFill>
              <a:effectLst/>
              <a:latin typeface="+mn-lt"/>
              <a:ea typeface="+mn-ea"/>
              <a:cs typeface="+mn-cs"/>
            </a:rPr>
            <a:t>3</a:t>
          </a:r>
          <a:r>
            <a:rPr kumimoji="1" lang="ja-JP" altLang="en-US" sz="1200">
              <a:solidFill>
                <a:schemeClr val="tx1"/>
              </a:solidFill>
              <a:effectLst/>
              <a:latin typeface="+mn-lt"/>
              <a:ea typeface="+mn-ea"/>
              <a:cs typeface="+mn-cs"/>
            </a:rPr>
            <a:t>年度起債の消防車両整備事業や令和</a:t>
          </a:r>
          <a:r>
            <a:rPr kumimoji="1" lang="en-US" altLang="ja-JP" sz="1200">
              <a:solidFill>
                <a:schemeClr val="tx1"/>
              </a:solidFill>
              <a:effectLst/>
              <a:latin typeface="+mn-lt"/>
              <a:ea typeface="+mn-ea"/>
              <a:cs typeface="+mn-cs"/>
            </a:rPr>
            <a:t>2</a:t>
          </a:r>
          <a:r>
            <a:rPr kumimoji="1" lang="ja-JP" altLang="en-US" sz="1200">
              <a:solidFill>
                <a:schemeClr val="tx1"/>
              </a:solidFill>
              <a:effectLst/>
              <a:latin typeface="+mn-lt"/>
              <a:ea typeface="+mn-ea"/>
              <a:cs typeface="+mn-cs"/>
            </a:rPr>
            <a:t>年度起債の道路ストック修繕事業などの元金償還の開始があげられる。</a:t>
          </a:r>
        </a:p>
        <a:p>
          <a:endParaRPr lang="ja-JP" altLang="ja-JP" sz="1200">
            <a:solidFill>
              <a:schemeClr val="tx1"/>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満期一括償還方式の地方債に係る積立については、元金据え置き期間中は、毎年決算剰余金積立（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％）を行う。</a:t>
          </a:r>
          <a:endParaRPr lang="ja-JP" altLang="ja-JP" sz="1000">
            <a:effectLst/>
          </a:endParaRPr>
        </a:p>
        <a:p>
          <a:r>
            <a:rPr kumimoji="1" lang="ja-JP" altLang="ja-JP" sz="1100">
              <a:solidFill>
                <a:schemeClr val="dk1"/>
              </a:solidFill>
              <a:effectLst/>
              <a:latin typeface="+mn-lt"/>
              <a:ea typeface="+mn-ea"/>
              <a:cs typeface="+mn-cs"/>
            </a:rPr>
            <a:t>なお、満期一括償還方式の地方債については、令和２年度にすべての償還が完了している。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年度の将来負担比率の分子は、前年度より</a:t>
          </a:r>
          <a:r>
            <a:rPr kumimoji="1" lang="ja-JP" altLang="en-US" sz="1100">
              <a:solidFill>
                <a:schemeClr val="tx1"/>
              </a:solidFill>
              <a:effectLst/>
              <a:latin typeface="+mn-lt"/>
              <a:ea typeface="+mn-ea"/>
              <a:cs typeface="+mn-cs"/>
            </a:rPr>
            <a:t>約</a:t>
          </a:r>
          <a:r>
            <a:rPr kumimoji="1" lang="en-US" altLang="ja-JP" sz="1100">
              <a:solidFill>
                <a:schemeClr val="tx1"/>
              </a:solidFill>
              <a:effectLst/>
              <a:latin typeface="+mn-lt"/>
              <a:ea typeface="+mn-ea"/>
              <a:cs typeface="+mn-cs"/>
            </a:rPr>
            <a:t>30.1</a:t>
          </a:r>
          <a:r>
            <a:rPr kumimoji="1" lang="ja-JP" altLang="ja-JP" sz="1100">
              <a:solidFill>
                <a:schemeClr val="tx1"/>
              </a:solidFill>
              <a:effectLst/>
              <a:latin typeface="+mn-lt"/>
              <a:ea typeface="+mn-ea"/>
              <a:cs typeface="+mn-cs"/>
            </a:rPr>
            <a:t>億円</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約</a:t>
          </a:r>
          <a:r>
            <a:rPr kumimoji="1" lang="en-US" altLang="ja-JP" sz="1100">
              <a:solidFill>
                <a:schemeClr val="tx1"/>
              </a:solidFill>
              <a:effectLst/>
              <a:latin typeface="+mn-lt"/>
              <a:ea typeface="+mn-ea"/>
              <a:cs typeface="+mn-cs"/>
            </a:rPr>
            <a:t>169.8</a:t>
          </a:r>
          <a:r>
            <a:rPr kumimoji="1" lang="ja-JP" altLang="ja-JP" sz="1100">
              <a:solidFill>
                <a:schemeClr val="tx1"/>
              </a:solidFill>
              <a:effectLst/>
              <a:latin typeface="+mn-lt"/>
              <a:ea typeface="+mn-ea"/>
              <a:cs typeface="+mn-cs"/>
            </a:rPr>
            <a:t>億円となった。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将来負担額は</a:t>
          </a:r>
          <a:r>
            <a:rPr kumimoji="1" lang="ja-JP" altLang="en-US" sz="1100">
              <a:solidFill>
                <a:schemeClr val="tx1"/>
              </a:solidFill>
              <a:effectLst/>
              <a:latin typeface="+mn-lt"/>
              <a:ea typeface="+mn-ea"/>
              <a:cs typeface="+mn-cs"/>
            </a:rPr>
            <a:t>地方債現在高（一般会計）が教育債や総務債の残高減などにより約</a:t>
          </a:r>
          <a:r>
            <a:rPr kumimoji="1" lang="en-US" altLang="ja-JP" sz="1100">
              <a:solidFill>
                <a:schemeClr val="tx1"/>
              </a:solidFill>
              <a:effectLst/>
              <a:latin typeface="+mn-lt"/>
              <a:ea typeface="+mn-ea"/>
              <a:cs typeface="+mn-cs"/>
            </a:rPr>
            <a:t>15.7</a:t>
          </a:r>
          <a:r>
            <a:rPr kumimoji="1" lang="ja-JP" altLang="ja-JP" sz="1100">
              <a:solidFill>
                <a:schemeClr val="tx1"/>
              </a:solidFill>
              <a:effectLst/>
              <a:latin typeface="+mn-lt"/>
              <a:ea typeface="+mn-ea"/>
              <a:cs typeface="+mn-cs"/>
            </a:rPr>
            <a:t>億円の減、充当可能財源等</a:t>
          </a:r>
          <a:r>
            <a:rPr kumimoji="1" lang="ja-JP" altLang="en-US" sz="1100">
              <a:solidFill>
                <a:schemeClr val="tx1"/>
              </a:solidFill>
              <a:effectLst/>
              <a:latin typeface="+mn-lt"/>
              <a:ea typeface="+mn-ea"/>
              <a:cs typeface="+mn-cs"/>
            </a:rPr>
            <a:t>は充当可能基金の減少、</a:t>
          </a:r>
          <a:r>
            <a:rPr kumimoji="1" lang="ja-JP" altLang="ja-JP" sz="1100">
              <a:solidFill>
                <a:schemeClr val="tx1"/>
              </a:solidFill>
              <a:effectLst/>
              <a:latin typeface="+mn-lt"/>
              <a:ea typeface="+mn-ea"/>
              <a:cs typeface="+mn-cs"/>
            </a:rPr>
            <a:t>基準財政需要額</a:t>
          </a:r>
          <a:r>
            <a:rPr kumimoji="1" lang="ja-JP" altLang="en-US" sz="1100">
              <a:solidFill>
                <a:schemeClr val="tx1"/>
              </a:solidFill>
              <a:effectLst/>
              <a:latin typeface="+mn-lt"/>
              <a:ea typeface="+mn-ea"/>
              <a:cs typeface="+mn-cs"/>
            </a:rPr>
            <a:t>算入</a:t>
          </a:r>
          <a:r>
            <a:rPr kumimoji="1" lang="ja-JP" altLang="ja-JP" sz="1100">
              <a:solidFill>
                <a:schemeClr val="tx1"/>
              </a:solidFill>
              <a:effectLst/>
              <a:latin typeface="+mn-lt"/>
              <a:ea typeface="+mn-ea"/>
              <a:cs typeface="+mn-cs"/>
            </a:rPr>
            <a:t>見込額等の減により、全体で約</a:t>
          </a:r>
          <a:r>
            <a:rPr kumimoji="1" lang="en-US" altLang="ja-JP" sz="1100">
              <a:solidFill>
                <a:schemeClr val="tx1"/>
              </a:solidFill>
              <a:effectLst/>
              <a:latin typeface="+mn-lt"/>
              <a:ea typeface="+mn-ea"/>
              <a:cs typeface="+mn-cs"/>
            </a:rPr>
            <a:t>38.4</a:t>
          </a:r>
          <a:r>
            <a:rPr kumimoji="1" lang="ja-JP" altLang="ja-JP" sz="1100">
              <a:solidFill>
                <a:schemeClr val="tx1"/>
              </a:solidFill>
              <a:effectLst/>
              <a:latin typeface="+mn-lt"/>
              <a:ea typeface="+mn-ea"/>
              <a:cs typeface="+mn-cs"/>
            </a:rPr>
            <a:t>億円の減となったことによる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a:t>
          </a:r>
          <a:r>
            <a:rPr kumimoji="1" lang="ja-JP" altLang="ja-JP" sz="1200">
              <a:solidFill>
                <a:schemeClr val="tx1"/>
              </a:solidFill>
              <a:effectLst/>
              <a:latin typeface="+mn-lt"/>
              <a:ea typeface="+mn-ea"/>
              <a:cs typeface="+mn-cs"/>
            </a:rPr>
            <a:t>増減理由）</a:t>
          </a:r>
          <a:endParaRPr lang="ja-JP" altLang="ja-JP" sz="1600">
            <a:solidFill>
              <a:schemeClr val="tx1"/>
            </a:solidFill>
            <a:effectLst/>
          </a:endParaRPr>
        </a:p>
        <a:p>
          <a:r>
            <a:rPr kumimoji="1" lang="ja-JP" altLang="ja-JP" sz="1200">
              <a:solidFill>
                <a:schemeClr val="tx1"/>
              </a:solidFill>
              <a:effectLst/>
              <a:latin typeface="+mn-lt"/>
              <a:ea typeface="+mn-ea"/>
              <a:cs typeface="+mn-cs"/>
            </a:rPr>
            <a:t>　基金全体としては、前年度から</a:t>
          </a:r>
          <a:r>
            <a:rPr kumimoji="1" lang="en-US" altLang="ja-JP" sz="1200">
              <a:solidFill>
                <a:schemeClr val="tx1"/>
              </a:solidFill>
              <a:effectLst/>
              <a:latin typeface="+mn-lt"/>
              <a:ea typeface="+mn-ea"/>
              <a:cs typeface="+mn-cs"/>
            </a:rPr>
            <a:t>36</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となった。</a:t>
          </a:r>
          <a:endParaRPr lang="ja-JP" altLang="ja-JP" sz="1600">
            <a:solidFill>
              <a:schemeClr val="tx1"/>
            </a:solidFill>
            <a:effectLst/>
          </a:endParaRPr>
        </a:p>
        <a:p>
          <a:r>
            <a:rPr kumimoji="1" lang="ja-JP" altLang="ja-JP" sz="1200">
              <a:solidFill>
                <a:schemeClr val="tx1"/>
              </a:solidFill>
              <a:effectLst/>
              <a:latin typeface="+mn-lt"/>
              <a:ea typeface="+mn-ea"/>
              <a:cs typeface="+mn-cs"/>
            </a:rPr>
            <a:t>　要因としては、財政調整基金</a:t>
          </a:r>
          <a:r>
            <a:rPr kumimoji="1" lang="ja-JP" altLang="en-US" sz="1200">
              <a:solidFill>
                <a:schemeClr val="tx1"/>
              </a:solidFill>
              <a:effectLst/>
              <a:latin typeface="+mn-lt"/>
              <a:ea typeface="+mn-ea"/>
              <a:cs typeface="+mn-cs"/>
            </a:rPr>
            <a:t>の取り崩し額の減</a:t>
          </a:r>
          <a:r>
            <a:rPr kumimoji="1" lang="ja-JP" altLang="ja-JP" sz="1200">
              <a:solidFill>
                <a:schemeClr val="tx1"/>
              </a:solidFill>
              <a:effectLst/>
              <a:latin typeface="+mn-lt"/>
              <a:ea typeface="+mn-ea"/>
              <a:cs typeface="+mn-cs"/>
            </a:rPr>
            <a:t>による。</a:t>
          </a:r>
          <a:endParaRPr lang="ja-JP" altLang="ja-JP" sz="1600">
            <a:solidFill>
              <a:schemeClr val="tx1"/>
            </a:solidFill>
            <a:effectLst/>
          </a:endParaRPr>
        </a:p>
        <a:p>
          <a:r>
            <a:rPr kumimoji="1" lang="ja-JP" altLang="ja-JP" sz="1200">
              <a:solidFill>
                <a:schemeClr val="tx1"/>
              </a:solidFill>
              <a:effectLst/>
              <a:latin typeface="+mn-lt"/>
              <a:ea typeface="+mn-ea"/>
              <a:cs typeface="+mn-cs"/>
            </a:rPr>
            <a:t>（今後の方針）</a:t>
          </a:r>
          <a:endParaRPr lang="ja-JP" altLang="ja-JP" sz="1600">
            <a:solidFill>
              <a:schemeClr val="tx1"/>
            </a:solidFill>
            <a:effectLst/>
          </a:endParaRPr>
        </a:p>
        <a:p>
          <a:r>
            <a:rPr kumimoji="1" lang="ja-JP" altLang="ja-JP" sz="1200">
              <a:solidFill>
                <a:schemeClr val="tx1"/>
              </a:solidFill>
              <a:effectLst/>
              <a:latin typeface="+mn-lt"/>
              <a:ea typeface="+mn-ea"/>
              <a:cs typeface="+mn-cs"/>
            </a:rPr>
            <a:t>　各基金の目的に応じて適切に活用を図っていくほか、ふるさと納税などにより一定程度の残高を確保できるよう努める。</a:t>
          </a:r>
          <a:endParaRPr lang="ja-JP" altLang="ja-JP" sz="1600">
            <a:solidFill>
              <a:schemeClr val="tx1"/>
            </a:solidFill>
            <a:effectLst/>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kumimoji="1" lang="en-US" altLang="ja-JP" sz="1200">
            <a:solidFill>
              <a:schemeClr val="dk1"/>
            </a:solidFill>
            <a:effectLst/>
            <a:latin typeface="+mn-lt"/>
            <a:ea typeface="+mn-ea"/>
            <a:cs typeface="+mn-cs"/>
          </a:endParaRPr>
        </a:p>
        <a:p>
          <a:r>
            <a:rPr kumimoji="0" lang="ja-JP" altLang="en-US" sz="16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退職手当引当基金</a:t>
          </a:r>
          <a:r>
            <a:rPr kumimoji="1" lang="ja-JP" altLang="ja-JP"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将来の退職金の支払いに充てる財源</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奨学基金　　　　　：奨学事業に充てる財源</a:t>
          </a:r>
          <a:endParaRPr lang="ja-JP" altLang="ja-JP" sz="1600">
            <a:effectLst/>
          </a:endParaRPr>
        </a:p>
        <a:p>
          <a:r>
            <a:rPr kumimoji="1" lang="ja-JP" altLang="ja-JP" sz="1200">
              <a:solidFill>
                <a:schemeClr val="dk1"/>
              </a:solidFill>
              <a:effectLst/>
              <a:latin typeface="+mn-lt"/>
              <a:ea typeface="+mn-ea"/>
              <a:cs typeface="+mn-cs"/>
            </a:rPr>
            <a:t>　保健福祉基金　　　：社会福祉の充実を図るため、保健福祉事業に充てる財源</a:t>
          </a:r>
          <a:endParaRPr lang="ja-JP" altLang="ja-JP" sz="1600">
            <a:effectLst/>
          </a:endParaRPr>
        </a:p>
        <a:p>
          <a:r>
            <a:rPr kumimoji="1" lang="ja-JP" altLang="ja-JP" sz="1200">
              <a:solidFill>
                <a:schemeClr val="dk1"/>
              </a:solidFill>
              <a:effectLst/>
              <a:latin typeface="+mn-lt"/>
              <a:ea typeface="+mn-ea"/>
              <a:cs typeface="+mn-cs"/>
            </a:rPr>
            <a:t>　新規施策推進基金　：地域コミュニティ、学校教育充実、防災推進・消防体制充実、図書資料整備、スポーツ振興、循環型社会形成、</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景観形成の推進、その他大和市寄附条例の目的を達成するために市長が必要と認める事業に充てる財源</a:t>
          </a:r>
          <a:endParaRPr lang="ja-JP" altLang="ja-JP" sz="1600">
            <a:effectLst/>
          </a:endParaRPr>
        </a:p>
        <a:p>
          <a:r>
            <a:rPr kumimoji="1" lang="ja-JP" altLang="ja-JP" sz="1200">
              <a:solidFill>
                <a:schemeClr val="dk1"/>
              </a:solidFill>
              <a:effectLst/>
              <a:latin typeface="+mn-lt"/>
              <a:ea typeface="+mn-ea"/>
              <a:cs typeface="+mn-cs"/>
            </a:rPr>
            <a:t>　まちづくり基金　　：公用又は公共用に供する施設の整備に充てる財源</a:t>
          </a:r>
          <a:endParaRPr lang="ja-JP" altLang="ja-JP" sz="1600">
            <a:effectLst/>
          </a:endParaRPr>
        </a:p>
        <a:p>
          <a:r>
            <a:rPr kumimoji="1" lang="ja-JP" altLang="ja-JP" sz="1200">
              <a:solidFill>
                <a:schemeClr val="dk1"/>
              </a:solidFill>
              <a:effectLst/>
              <a:latin typeface="+mn-lt"/>
              <a:ea typeface="+mn-ea"/>
              <a:cs typeface="+mn-cs"/>
            </a:rPr>
            <a:t>（増減理由）</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退職手当引当基金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歳計余剰金処分による積み立てが</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百万円あり、</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百万円の増となった。</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奨学基金　　　　：</a:t>
          </a:r>
          <a:r>
            <a:rPr kumimoji="1" lang="ja-JP" altLang="ja-JP" sz="1200">
              <a:solidFill>
                <a:schemeClr val="dk1"/>
              </a:solidFill>
              <a:effectLst/>
              <a:latin typeface="+mn-lt"/>
              <a:ea typeface="+mn-ea"/>
              <a:cs typeface="+mn-cs"/>
            </a:rPr>
            <a:t>基金の取り崩しが</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百万円あり、前年度から</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百万円の減となった。</a:t>
          </a:r>
          <a:endParaRPr lang="ja-JP" altLang="ja-JP" sz="1600">
            <a:effectLst/>
          </a:endParaRPr>
        </a:p>
        <a:p>
          <a:r>
            <a:rPr kumimoji="1" lang="ja-JP" altLang="ja-JP" sz="1200">
              <a:solidFill>
                <a:schemeClr val="dk1"/>
              </a:solidFill>
              <a:effectLst/>
              <a:latin typeface="+mn-lt"/>
              <a:ea typeface="+mn-ea"/>
              <a:cs typeface="+mn-cs"/>
            </a:rPr>
            <a:t>　保健福祉基金　　：</a:t>
          </a:r>
          <a:r>
            <a:rPr kumimoji="1" lang="ja-JP" altLang="en-US" sz="1200">
              <a:solidFill>
                <a:schemeClr val="dk1"/>
              </a:solidFill>
              <a:effectLst/>
              <a:latin typeface="+mn-lt"/>
              <a:ea typeface="+mn-ea"/>
              <a:cs typeface="+mn-cs"/>
            </a:rPr>
            <a:t>寄附金</a:t>
          </a:r>
          <a:r>
            <a:rPr kumimoji="1" lang="ja-JP" altLang="en-US" sz="1200">
              <a:solidFill>
                <a:schemeClr val="tx1"/>
              </a:solidFill>
              <a:effectLst/>
              <a:latin typeface="+mn-lt"/>
              <a:ea typeface="+mn-ea"/>
              <a:cs typeface="+mn-cs"/>
            </a:rPr>
            <a:t>による積み立てが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百万円</a:t>
          </a:r>
          <a:r>
            <a:rPr kumimoji="1" lang="ja-JP" altLang="en-US" sz="1200">
              <a:solidFill>
                <a:schemeClr val="tx1"/>
              </a:solidFill>
              <a:effectLst/>
              <a:latin typeface="+mn-lt"/>
              <a:ea typeface="+mn-ea"/>
              <a:cs typeface="+mn-cs"/>
            </a:rPr>
            <a:t>あり</a:t>
          </a:r>
          <a:r>
            <a:rPr kumimoji="1" lang="ja-JP" altLang="ja-JP" sz="1200">
              <a:solidFill>
                <a:schemeClr val="tx1"/>
              </a:solidFill>
              <a:effectLst/>
              <a:latin typeface="+mn-lt"/>
              <a:ea typeface="+mn-ea"/>
              <a:cs typeface="+mn-cs"/>
            </a:rPr>
            <a:t>、前年度から</a:t>
          </a:r>
          <a:r>
            <a:rPr kumimoji="1" lang="en-US" altLang="ja-JP" sz="1200">
              <a:solidFill>
                <a:schemeClr val="tx1"/>
              </a:solidFill>
              <a:effectLst/>
              <a:latin typeface="+mn-lt"/>
              <a:ea typeface="+mn-ea"/>
              <a:cs typeface="+mn-cs"/>
            </a:rPr>
            <a:t>4</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増</a:t>
          </a:r>
          <a:r>
            <a:rPr kumimoji="1" lang="ja-JP" altLang="ja-JP" sz="1200">
              <a:solidFill>
                <a:schemeClr val="tx1"/>
              </a:solidFill>
              <a:effectLst/>
              <a:latin typeface="+mn-lt"/>
              <a:ea typeface="+mn-ea"/>
              <a:cs typeface="+mn-cs"/>
            </a:rPr>
            <a:t>と</a:t>
          </a:r>
          <a:r>
            <a:rPr kumimoji="1" lang="ja-JP" altLang="en-US" sz="1200">
              <a:solidFill>
                <a:schemeClr val="tx1"/>
              </a:solidFill>
              <a:effectLst/>
              <a:latin typeface="+mn-lt"/>
              <a:ea typeface="+mn-ea"/>
              <a:cs typeface="+mn-cs"/>
            </a:rPr>
            <a:t>なっ</a:t>
          </a:r>
          <a:r>
            <a:rPr kumimoji="1" lang="ja-JP" altLang="ja-JP" sz="1200">
              <a:solidFill>
                <a:schemeClr val="tx1"/>
              </a:solidFill>
              <a:effectLst/>
              <a:latin typeface="+mn-lt"/>
              <a:ea typeface="+mn-ea"/>
              <a:cs typeface="+mn-cs"/>
            </a:rPr>
            <a:t>た。</a:t>
          </a:r>
          <a:endParaRPr lang="ja-JP" altLang="ja-JP" sz="1600">
            <a:solidFill>
              <a:schemeClr val="tx1"/>
            </a:solidFill>
            <a:effectLst/>
          </a:endParaRPr>
        </a:p>
        <a:p>
          <a:r>
            <a:rPr kumimoji="1" lang="ja-JP" altLang="ja-JP" sz="1200">
              <a:solidFill>
                <a:schemeClr val="tx1"/>
              </a:solidFill>
              <a:effectLst/>
              <a:latin typeface="+mn-lt"/>
              <a:ea typeface="+mn-ea"/>
              <a:cs typeface="+mn-cs"/>
            </a:rPr>
            <a:t>　新規施策推進基金：</a:t>
          </a:r>
          <a:r>
            <a:rPr kumimoji="1" lang="ja-JP" altLang="en-US" sz="1200">
              <a:solidFill>
                <a:schemeClr val="tx1"/>
              </a:solidFill>
              <a:effectLst/>
              <a:latin typeface="+mn-lt"/>
              <a:ea typeface="+mn-ea"/>
              <a:cs typeface="+mn-cs"/>
            </a:rPr>
            <a:t>基金の取り崩しが</a:t>
          </a:r>
          <a:r>
            <a:rPr kumimoji="1" lang="en-US" altLang="ja-JP" sz="1200">
              <a:solidFill>
                <a:schemeClr val="tx1"/>
              </a:solidFill>
              <a:effectLst/>
              <a:latin typeface="+mn-lt"/>
              <a:ea typeface="+mn-ea"/>
              <a:cs typeface="+mn-cs"/>
            </a:rPr>
            <a:t>36</a:t>
          </a:r>
          <a:r>
            <a:rPr kumimoji="1" lang="ja-JP" altLang="ja-JP" sz="1200">
              <a:solidFill>
                <a:schemeClr val="tx1"/>
              </a:solidFill>
              <a:effectLst/>
              <a:latin typeface="+mn-lt"/>
              <a:ea typeface="+mn-ea"/>
              <a:cs typeface="+mn-cs"/>
            </a:rPr>
            <a:t>百万円あり、前年度から</a:t>
          </a:r>
          <a:r>
            <a:rPr kumimoji="1" lang="en-US" altLang="ja-JP" sz="1200">
              <a:solidFill>
                <a:schemeClr val="tx1"/>
              </a:solidFill>
              <a:effectLst/>
              <a:latin typeface="+mn-lt"/>
              <a:ea typeface="+mn-ea"/>
              <a:cs typeface="+mn-cs"/>
            </a:rPr>
            <a:t>8</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となった。</a:t>
          </a:r>
          <a:endParaRPr lang="ja-JP" altLang="ja-JP" sz="1600">
            <a:solidFill>
              <a:schemeClr val="tx1"/>
            </a:solidFill>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各基金の目的に応じて活用しつつ、ふるさと納税などにより一定程度確保できるよう努める。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年度当初予算どおり、</a:t>
          </a:r>
          <a:r>
            <a:rPr kumimoji="1" lang="ja-JP" altLang="en-US" sz="1100">
              <a:solidFill>
                <a:schemeClr val="dk1"/>
              </a:solidFill>
              <a:effectLst/>
              <a:latin typeface="+mn-lt"/>
              <a:ea typeface="+mn-ea"/>
              <a:cs typeface="+mn-cs"/>
            </a:rPr>
            <a:t>基金から</a:t>
          </a:r>
          <a:r>
            <a:rPr kumimoji="1" lang="en-US" altLang="ja-JP" sz="1200">
              <a:solidFill>
                <a:schemeClr val="dk1"/>
              </a:solidFill>
              <a:effectLst/>
              <a:latin typeface="+mn-lt"/>
              <a:ea typeface="+mn-ea"/>
              <a:cs typeface="+mn-cs"/>
            </a:rPr>
            <a:t>2,100</a:t>
          </a:r>
          <a:r>
            <a:rPr kumimoji="1" lang="ja-JP" altLang="en-US" sz="1200">
              <a:solidFill>
                <a:schemeClr val="dk1"/>
              </a:solidFill>
              <a:effectLst/>
              <a:latin typeface="+mn-lt"/>
              <a:ea typeface="+mn-ea"/>
              <a:cs typeface="+mn-cs"/>
            </a:rPr>
            <a:t>百万円を</a:t>
          </a:r>
          <a:r>
            <a:rPr kumimoji="1" lang="ja-JP" altLang="ja-JP" sz="1200">
              <a:solidFill>
                <a:schemeClr val="dk1"/>
              </a:solidFill>
              <a:effectLst/>
              <a:latin typeface="+mn-lt"/>
              <a:ea typeface="+mn-ea"/>
              <a:cs typeface="+mn-cs"/>
            </a:rPr>
            <a:t>取り崩</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歳計余剰金処分による積み立て</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と相殺した結果、</a:t>
          </a:r>
          <a:r>
            <a:rPr kumimoji="1" lang="en-US" altLang="ja-JP" sz="1200">
              <a:solidFill>
                <a:schemeClr val="tx1"/>
              </a:solidFill>
              <a:effectLst/>
              <a:latin typeface="+mn-lt"/>
              <a:ea typeface="+mn-ea"/>
              <a:cs typeface="+mn-cs"/>
            </a:rPr>
            <a:t>700</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決算剰余金の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以上を積み立て、標準財政規模の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％程度の残高を確保する。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後年度の償還に備え、決算剰余金の積み立てを行った。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令和２年度から令和５年度にかけて実施する環境管理センター焼却炉の延命化工事について、総額約</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億円の地方債の発行を</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ことから、将来に渡って公債費の安定的な財源を確保するため、決算剰余金の積み立てを行っていく。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89584910</v>
      </c>
      <c r="BO4" s="371"/>
      <c r="BP4" s="371"/>
      <c r="BQ4" s="371"/>
      <c r="BR4" s="371"/>
      <c r="BS4" s="371"/>
      <c r="BT4" s="371"/>
      <c r="BU4" s="372"/>
      <c r="BV4" s="370">
        <v>91599644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8.1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87280518</v>
      </c>
      <c r="BO5" s="408"/>
      <c r="BP5" s="408"/>
      <c r="BQ5" s="408"/>
      <c r="BR5" s="408"/>
      <c r="BS5" s="408"/>
      <c r="BT5" s="408"/>
      <c r="BU5" s="409"/>
      <c r="BV5" s="407">
        <v>87873362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99.3</v>
      </c>
      <c r="CU5" s="405"/>
      <c r="CV5" s="405"/>
      <c r="CW5" s="405"/>
      <c r="CX5" s="405"/>
      <c r="CY5" s="405"/>
      <c r="CZ5" s="405"/>
      <c r="DA5" s="406"/>
      <c r="DB5" s="404">
        <v>96.8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2304392</v>
      </c>
      <c r="BO6" s="408"/>
      <c r="BP6" s="408"/>
      <c r="BQ6" s="408"/>
      <c r="BR6" s="408"/>
      <c r="BS6" s="408"/>
      <c r="BT6" s="408"/>
      <c r="BU6" s="409"/>
      <c r="BV6" s="407">
        <v>3726282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99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46515</v>
      </c>
      <c r="BO7" s="408"/>
      <c r="BP7" s="408"/>
      <c r="BQ7" s="408"/>
      <c r="BR7" s="408"/>
      <c r="BS7" s="408"/>
      <c r="BT7" s="408"/>
      <c r="BU7" s="409"/>
      <c r="BV7" s="407">
        <v>75863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46314742</v>
      </c>
      <c r="CU7" s="408"/>
      <c r="CV7" s="408"/>
      <c r="CW7" s="408"/>
      <c r="CX7" s="408"/>
      <c r="CY7" s="408"/>
      <c r="CZ7" s="408"/>
      <c r="DA7" s="409"/>
      <c r="DB7" s="407">
        <v>45264887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2257877</v>
      </c>
      <c r="BO8" s="408"/>
      <c r="BP8" s="408"/>
      <c r="BQ8" s="408"/>
      <c r="BR8" s="408"/>
      <c r="BS8" s="408"/>
      <c r="BT8" s="408"/>
      <c r="BU8" s="409"/>
      <c r="BV8" s="407">
        <v>3650419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0.93</v>
      </c>
      <c r="CU8" s="448"/>
      <c r="CV8" s="448"/>
      <c r="CW8" s="448"/>
      <c r="CX8" s="448"/>
      <c r="CY8" s="448"/>
      <c r="CZ8" s="448"/>
      <c r="DA8" s="449"/>
      <c r="DB8" s="447">
        <v>0.94</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239169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-1392542</v>
      </c>
      <c r="BO9" s="408"/>
      <c r="BP9" s="408"/>
      <c r="BQ9" s="408"/>
      <c r="BR9" s="408"/>
      <c r="BS9" s="408"/>
      <c r="BT9" s="408"/>
      <c r="BU9" s="409"/>
      <c r="BV9" s="407">
        <v>-1230182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232922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108</v>
      </c>
      <c r="BO10" s="408"/>
      <c r="BP10" s="408"/>
      <c r="BQ10" s="408"/>
      <c r="BR10" s="408"/>
      <c r="BS10" s="408"/>
      <c r="BT10" s="408"/>
      <c r="BU10" s="409"/>
      <c r="BV10" s="407">
        <v>109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245038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2100000</v>
      </c>
      <c r="BO12" s="408"/>
      <c r="BP12" s="408"/>
      <c r="BQ12" s="408"/>
      <c r="BR12" s="408"/>
      <c r="BS12" s="408"/>
      <c r="BT12" s="408"/>
      <c r="BU12" s="409"/>
      <c r="BV12" s="407">
        <v>1281500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236993</v>
      </c>
      <c r="S13" s="492"/>
      <c r="T13" s="492"/>
      <c r="U13" s="492"/>
      <c r="V13" s="493"/>
      <c r="W13" s="423" t="s">
        <v>131</v>
      </c>
      <c r="X13" s="424"/>
      <c r="Y13" s="424"/>
      <c r="Z13" s="424"/>
      <c r="AA13" s="424"/>
      <c r="AB13" s="414"/>
      <c r="AC13" s="458">
        <v>462</v>
      </c>
      <c r="AD13" s="459"/>
      <c r="AE13" s="459"/>
      <c r="AF13" s="459"/>
      <c r="AG13" s="501"/>
      <c r="AH13" s="458">
        <v>486</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-3492434</v>
      </c>
      <c r="BO13" s="408"/>
      <c r="BP13" s="408"/>
      <c r="BQ13" s="408"/>
      <c r="BR13" s="408"/>
      <c r="BS13" s="408"/>
      <c r="BT13" s="408"/>
      <c r="BU13" s="409"/>
      <c r="BV13" s="407">
        <v>-2511573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4.3</v>
      </c>
      <c r="CU13" s="405"/>
      <c r="CV13" s="405"/>
      <c r="CW13" s="405"/>
      <c r="CX13" s="405"/>
      <c r="CY13" s="405"/>
      <c r="CZ13" s="405"/>
      <c r="DA13" s="406"/>
      <c r="DB13" s="404">
        <v>3.4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244421</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39.799999999999997</v>
      </c>
      <c r="CU14" s="506"/>
      <c r="CV14" s="506"/>
      <c r="CW14" s="506"/>
      <c r="CX14" s="506"/>
      <c r="CY14" s="506"/>
      <c r="CZ14" s="506"/>
      <c r="DA14" s="507"/>
      <c r="DB14" s="505">
        <v>33.700000000000003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236897</v>
      </c>
      <c r="S15" s="492"/>
      <c r="T15" s="492"/>
      <c r="U15" s="492"/>
      <c r="V15" s="493"/>
      <c r="W15" s="423" t="s">
        <v>137</v>
      </c>
      <c r="X15" s="424"/>
      <c r="Y15" s="424"/>
      <c r="Z15" s="424"/>
      <c r="AA15" s="424"/>
      <c r="AB15" s="414"/>
      <c r="AC15" s="458">
        <v>20685</v>
      </c>
      <c r="AD15" s="459"/>
      <c r="AE15" s="459"/>
      <c r="AF15" s="459"/>
      <c r="AG15" s="501"/>
      <c r="AH15" s="458">
        <v>24622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34021915</v>
      </c>
      <c r="BO15" s="371"/>
      <c r="BP15" s="371"/>
      <c r="BQ15" s="371"/>
      <c r="BR15" s="371"/>
      <c r="BS15" s="371"/>
      <c r="BT15" s="371"/>
      <c r="BU15" s="372"/>
      <c r="BV15" s="370">
        <v>32783995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21.4</v>
      </c>
      <c r="AD16" s="495"/>
      <c r="AE16" s="495"/>
      <c r="AF16" s="495"/>
      <c r="AG16" s="496"/>
      <c r="AH16" s="494">
        <v>24.2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36405446</v>
      </c>
      <c r="BO16" s="408"/>
      <c r="BP16" s="408"/>
      <c r="BQ16" s="408"/>
      <c r="BR16" s="408"/>
      <c r="BS16" s="408"/>
      <c r="BT16" s="408"/>
      <c r="BU16" s="409"/>
      <c r="BV16" s="407">
        <v>35144045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75606</v>
      </c>
      <c r="AD17" s="459"/>
      <c r="AE17" s="459"/>
      <c r="AF17" s="459"/>
      <c r="AG17" s="501"/>
      <c r="AH17" s="458">
        <v>76540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43398871</v>
      </c>
      <c r="BO17" s="408"/>
      <c r="BP17" s="408"/>
      <c r="BQ17" s="408"/>
      <c r="BR17" s="408"/>
      <c r="BS17" s="408"/>
      <c r="BT17" s="408"/>
      <c r="BU17" s="409"/>
      <c r="BV17" s="407">
        <v>41827427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27.09</v>
      </c>
      <c r="M18" s="531"/>
      <c r="N18" s="531"/>
      <c r="O18" s="531"/>
      <c r="P18" s="531"/>
      <c r="Q18" s="531"/>
      <c r="R18" s="532"/>
      <c r="S18" s="532"/>
      <c r="T18" s="532"/>
      <c r="U18" s="532"/>
      <c r="V18" s="533"/>
      <c r="W18" s="425"/>
      <c r="X18" s="426"/>
      <c r="Y18" s="426"/>
      <c r="Z18" s="426"/>
      <c r="AA18" s="426"/>
      <c r="AB18" s="417"/>
      <c r="AC18" s="534">
        <v>78.099999999999994</v>
      </c>
      <c r="AD18" s="535"/>
      <c r="AE18" s="535"/>
      <c r="AF18" s="535"/>
      <c r="AG18" s="536"/>
      <c r="AH18" s="534">
        <v>75.3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47065542</v>
      </c>
      <c r="BO18" s="408"/>
      <c r="BP18" s="408"/>
      <c r="BQ18" s="408"/>
      <c r="BR18" s="408"/>
      <c r="BS18" s="408"/>
      <c r="BT18" s="408"/>
      <c r="BU18" s="409"/>
      <c r="BV18" s="407">
        <v>45470673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8829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57464447</v>
      </c>
      <c r="BO19" s="408"/>
      <c r="BP19" s="408"/>
      <c r="BQ19" s="408"/>
      <c r="BR19" s="408"/>
      <c r="BS19" s="408"/>
      <c r="BT19" s="408"/>
      <c r="BU19" s="409"/>
      <c r="BV19" s="407">
        <v>55341713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110519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57000662</v>
      </c>
      <c r="BO22" s="371"/>
      <c r="BP22" s="371"/>
      <c r="BQ22" s="371"/>
      <c r="BR22" s="371"/>
      <c r="BS22" s="371"/>
      <c r="BT22" s="371"/>
      <c r="BU22" s="372"/>
      <c r="BV22" s="370">
        <v>58568012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32262220</v>
      </c>
      <c r="BO23" s="408"/>
      <c r="BP23" s="408"/>
      <c r="BQ23" s="408"/>
      <c r="BR23" s="408"/>
      <c r="BS23" s="408"/>
      <c r="BT23" s="408"/>
      <c r="BU23" s="409"/>
      <c r="BV23" s="407">
        <v>34784753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9430</v>
      </c>
      <c r="R24" s="459"/>
      <c r="S24" s="459"/>
      <c r="T24" s="459"/>
      <c r="U24" s="459"/>
      <c r="V24" s="501"/>
      <c r="W24" s="553"/>
      <c r="X24" s="554"/>
      <c r="Y24" s="555"/>
      <c r="Z24" s="457" t="s">
        <v>162</v>
      </c>
      <c r="AA24" s="437"/>
      <c r="AB24" s="437"/>
      <c r="AC24" s="437"/>
      <c r="AD24" s="437"/>
      <c r="AE24" s="437"/>
      <c r="AF24" s="437"/>
      <c r="AG24" s="438"/>
      <c r="AH24" s="458">
        <v>1257</v>
      </c>
      <c r="AI24" s="459"/>
      <c r="AJ24" s="459"/>
      <c r="AK24" s="459"/>
      <c r="AL24" s="501"/>
      <c r="AM24" s="458">
        <v>3930639</v>
      </c>
      <c r="AN24" s="459"/>
      <c r="AO24" s="459"/>
      <c r="AP24" s="459"/>
      <c r="AQ24" s="459"/>
      <c r="AR24" s="501"/>
      <c r="AS24" s="458">
        <v>3127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39626508</v>
      </c>
      <c r="BO24" s="408"/>
      <c r="BP24" s="408"/>
      <c r="BQ24" s="408"/>
      <c r="BR24" s="408"/>
      <c r="BS24" s="408"/>
      <c r="BT24" s="408"/>
      <c r="BU24" s="409"/>
      <c r="BV24" s="407">
        <v>40043465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7640</v>
      </c>
      <c r="R25" s="459"/>
      <c r="S25" s="459"/>
      <c r="T25" s="459"/>
      <c r="U25" s="459"/>
      <c r="V25" s="501"/>
      <c r="W25" s="553"/>
      <c r="X25" s="554"/>
      <c r="Y25" s="555"/>
      <c r="Z25" s="457" t="s">
        <v>165</v>
      </c>
      <c r="AA25" s="437"/>
      <c r="AB25" s="437"/>
      <c r="AC25" s="437"/>
      <c r="AD25" s="437"/>
      <c r="AE25" s="437"/>
      <c r="AF25" s="437"/>
      <c r="AG25" s="438"/>
      <c r="AH25" s="458">
        <v>231</v>
      </c>
      <c r="AI25" s="459"/>
      <c r="AJ25" s="459"/>
      <c r="AK25" s="459"/>
      <c r="AL25" s="501"/>
      <c r="AM25" s="458">
        <v>752136</v>
      </c>
      <c r="AN25" s="459"/>
      <c r="AO25" s="459"/>
      <c r="AP25" s="459"/>
      <c r="AQ25" s="459"/>
      <c r="AR25" s="501"/>
      <c r="AS25" s="458">
        <v>3256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17765425</v>
      </c>
      <c r="BO25" s="371"/>
      <c r="BP25" s="371"/>
      <c r="BQ25" s="371"/>
      <c r="BR25" s="371"/>
      <c r="BS25" s="371"/>
      <c r="BT25" s="371"/>
      <c r="BU25" s="372"/>
      <c r="BV25" s="370">
        <v>17723998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6820</v>
      </c>
      <c r="R26" s="459"/>
      <c r="S26" s="459"/>
      <c r="T26" s="459"/>
      <c r="U26" s="459"/>
      <c r="V26" s="501"/>
      <c r="W26" s="553"/>
      <c r="X26" s="554"/>
      <c r="Y26" s="555"/>
      <c r="Z26" s="457" t="s">
        <v>168</v>
      </c>
      <c r="AA26" s="559"/>
      <c r="AB26" s="559"/>
      <c r="AC26" s="559"/>
      <c r="AD26" s="559"/>
      <c r="AE26" s="559"/>
      <c r="AF26" s="559"/>
      <c r="AG26" s="560"/>
      <c r="AH26" s="458">
        <v>91</v>
      </c>
      <c r="AI26" s="459"/>
      <c r="AJ26" s="459"/>
      <c r="AK26" s="459"/>
      <c r="AL26" s="501"/>
      <c r="AM26" s="458">
        <v>302939</v>
      </c>
      <c r="AN26" s="459"/>
      <c r="AO26" s="459"/>
      <c r="AP26" s="459"/>
      <c r="AQ26" s="459"/>
      <c r="AR26" s="501"/>
      <c r="AS26" s="458">
        <v>3329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5490</v>
      </c>
      <c r="R27" s="459"/>
      <c r="S27" s="459"/>
      <c r="T27" s="459"/>
      <c r="U27" s="459"/>
      <c r="V27" s="501"/>
      <c r="W27" s="553"/>
      <c r="X27" s="554"/>
      <c r="Y27" s="555"/>
      <c r="Z27" s="457" t="s">
        <v>171</v>
      </c>
      <c r="AA27" s="437"/>
      <c r="AB27" s="437"/>
      <c r="AC27" s="437"/>
      <c r="AD27" s="437"/>
      <c r="AE27" s="437"/>
      <c r="AF27" s="437"/>
      <c r="AG27" s="438"/>
      <c r="AH27" s="458">
        <v>22</v>
      </c>
      <c r="AI27" s="459"/>
      <c r="AJ27" s="459"/>
      <c r="AK27" s="459"/>
      <c r="AL27" s="501"/>
      <c r="AM27" s="458">
        <v>79618</v>
      </c>
      <c r="AN27" s="459"/>
      <c r="AO27" s="459"/>
      <c r="AP27" s="459"/>
      <c r="AQ27" s="459"/>
      <c r="AR27" s="501"/>
      <c r="AS27" s="458">
        <v>3619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4660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6000345</v>
      </c>
      <c r="BO28" s="371"/>
      <c r="BP28" s="371"/>
      <c r="BQ28" s="371"/>
      <c r="BR28" s="371"/>
      <c r="BS28" s="371"/>
      <c r="BT28" s="371"/>
      <c r="BU28" s="372"/>
      <c r="BV28" s="370">
        <v>6700237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26</v>
      </c>
      <c r="M29" s="459"/>
      <c r="N29" s="459"/>
      <c r="O29" s="459"/>
      <c r="P29" s="501"/>
      <c r="Q29" s="458">
        <v>4390</v>
      </c>
      <c r="R29" s="459"/>
      <c r="S29" s="459"/>
      <c r="T29" s="459"/>
      <c r="U29" s="459"/>
      <c r="V29" s="501"/>
      <c r="W29" s="556"/>
      <c r="X29" s="557"/>
      <c r="Y29" s="558"/>
      <c r="Z29" s="457" t="s">
        <v>177</v>
      </c>
      <c r="AA29" s="437"/>
      <c r="AB29" s="437"/>
      <c r="AC29" s="437"/>
      <c r="AD29" s="437"/>
      <c r="AE29" s="437"/>
      <c r="AF29" s="437"/>
      <c r="AG29" s="438"/>
      <c r="AH29" s="458">
        <v>1279</v>
      </c>
      <c r="AI29" s="459"/>
      <c r="AJ29" s="459"/>
      <c r="AK29" s="459"/>
      <c r="AL29" s="501"/>
      <c r="AM29" s="458">
        <v>4010257</v>
      </c>
      <c r="AN29" s="459"/>
      <c r="AO29" s="459"/>
      <c r="AP29" s="459"/>
      <c r="AQ29" s="459"/>
      <c r="AR29" s="501"/>
      <c r="AS29" s="458">
        <v>3135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1667908</v>
      </c>
      <c r="BO29" s="408"/>
      <c r="BP29" s="408"/>
      <c r="BQ29" s="408"/>
      <c r="BR29" s="408"/>
      <c r="BS29" s="408"/>
      <c r="BT29" s="408"/>
      <c r="BU29" s="409"/>
      <c r="BV29" s="407">
        <v>1101705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478808</v>
      </c>
      <c r="BO30" s="527"/>
      <c r="BP30" s="527"/>
      <c r="BQ30" s="527"/>
      <c r="BR30" s="527"/>
      <c r="BS30" s="527"/>
      <c r="BT30" s="527"/>
      <c r="BU30" s="528"/>
      <c r="BV30" s="526">
        <v>380655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広域大和斎場組合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大和市土地開発公社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（公財）大和市スポーツ・よか・みどり財団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神奈川県後期高齢者医療広域連合（特別会計）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大和市国際化協会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aqaX3w09E3s+XQ+HptakrEMiP+YTcnUNK2i6RJYC7tWbVvbOFRXqswmC03kPnMGwmsiZFLJ9NPp9evwqZ9xag==" saltValue="v4My7P8V8m7/gpqUyJ0o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38592150</v>
      </c>
      <c r="S5" s="613"/>
      <c r="T5" s="613"/>
      <c r="U5" s="613"/>
      <c r="V5" s="613"/>
      <c r="W5" s="613"/>
      <c r="X5" s="613"/>
      <c r="Y5" s="614"/>
      <c r="Z5" s="615">
        <v>43.1</v>
      </c>
      <c r="AA5" s="615"/>
      <c r="AB5" s="615"/>
      <c r="AC5" s="615"/>
      <c r="AD5" s="616">
        <v>36374072</v>
      </c>
      <c r="AE5" s="616"/>
      <c r="AF5" s="616"/>
      <c r="AG5" s="616"/>
      <c r="AH5" s="616"/>
      <c r="AI5" s="616"/>
      <c r="AJ5" s="616"/>
      <c r="AK5" s="616"/>
      <c r="AL5" s="617">
        <v>77.599999999999994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36374072</v>
      </c>
      <c r="BH5" s="624"/>
      <c r="BI5" s="624"/>
      <c r="BJ5" s="624"/>
      <c r="BK5" s="624"/>
      <c r="BL5" s="624"/>
      <c r="BM5" s="624"/>
      <c r="BN5" s="625"/>
      <c r="BO5" s="626">
        <v>94.3</v>
      </c>
      <c r="BP5" s="626"/>
      <c r="BQ5" s="626"/>
      <c r="BR5" s="626"/>
      <c r="BS5" s="627">
        <v>142923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411166</v>
      </c>
      <c r="S6" s="624"/>
      <c r="T6" s="624"/>
      <c r="U6" s="624"/>
      <c r="V6" s="624"/>
      <c r="W6" s="624"/>
      <c r="X6" s="624"/>
      <c r="Y6" s="625"/>
      <c r="Z6" s="626">
        <v>0.5</v>
      </c>
      <c r="AA6" s="626"/>
      <c r="AB6" s="626"/>
      <c r="AC6" s="626"/>
      <c r="AD6" s="627">
        <v>411166</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36374072</v>
      </c>
      <c r="BH6" s="624"/>
      <c r="BI6" s="624"/>
      <c r="BJ6" s="624"/>
      <c r="BK6" s="624"/>
      <c r="BL6" s="624"/>
      <c r="BM6" s="624"/>
      <c r="BN6" s="625"/>
      <c r="BO6" s="626">
        <v>94.3</v>
      </c>
      <c r="BP6" s="626"/>
      <c r="BQ6" s="626"/>
      <c r="BR6" s="626"/>
      <c r="BS6" s="627">
        <v>142923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371548</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371548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12749</v>
      </c>
      <c r="S7" s="624"/>
      <c r="T7" s="624"/>
      <c r="U7" s="624"/>
      <c r="V7" s="624"/>
      <c r="W7" s="624"/>
      <c r="X7" s="624"/>
      <c r="Y7" s="625"/>
      <c r="Z7" s="626">
        <v>0</v>
      </c>
      <c r="AA7" s="626"/>
      <c r="AB7" s="626"/>
      <c r="AC7" s="626"/>
      <c r="AD7" s="627">
        <v>12749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18876992</v>
      </c>
      <c r="BH7" s="624"/>
      <c r="BI7" s="624"/>
      <c r="BJ7" s="624"/>
      <c r="BK7" s="624"/>
      <c r="BL7" s="624"/>
      <c r="BM7" s="624"/>
      <c r="BN7" s="625"/>
      <c r="BO7" s="626">
        <v>48.9</v>
      </c>
      <c r="BP7" s="626"/>
      <c r="BQ7" s="626"/>
      <c r="BR7" s="626"/>
      <c r="BS7" s="627">
        <v>142923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7097832</v>
      </c>
      <c r="CS7" s="624"/>
      <c r="CT7" s="624"/>
      <c r="CU7" s="624"/>
      <c r="CV7" s="624"/>
      <c r="CW7" s="624"/>
      <c r="CX7" s="624"/>
      <c r="CY7" s="625"/>
      <c r="CZ7" s="626">
        <v>8.1</v>
      </c>
      <c r="DA7" s="626"/>
      <c r="DB7" s="626"/>
      <c r="DC7" s="626"/>
      <c r="DD7" s="632">
        <v>124804</v>
      </c>
      <c r="DE7" s="624"/>
      <c r="DF7" s="624"/>
      <c r="DG7" s="624"/>
      <c r="DH7" s="624"/>
      <c r="DI7" s="624"/>
      <c r="DJ7" s="624"/>
      <c r="DK7" s="624"/>
      <c r="DL7" s="624"/>
      <c r="DM7" s="624"/>
      <c r="DN7" s="624"/>
      <c r="DO7" s="624"/>
      <c r="DP7" s="625"/>
      <c r="DQ7" s="632">
        <v>5975332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315390</v>
      </c>
      <c r="S8" s="624"/>
      <c r="T8" s="624"/>
      <c r="U8" s="624"/>
      <c r="V8" s="624"/>
      <c r="W8" s="624"/>
      <c r="X8" s="624"/>
      <c r="Y8" s="625"/>
      <c r="Z8" s="626">
        <v>0.4</v>
      </c>
      <c r="AA8" s="626"/>
      <c r="AB8" s="626"/>
      <c r="AC8" s="626"/>
      <c r="AD8" s="627">
        <v>315390</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460482</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44175800</v>
      </c>
      <c r="CS8" s="624"/>
      <c r="CT8" s="624"/>
      <c r="CU8" s="624"/>
      <c r="CV8" s="624"/>
      <c r="CW8" s="624"/>
      <c r="CX8" s="624"/>
      <c r="CY8" s="625"/>
      <c r="CZ8" s="626">
        <v>50.6</v>
      </c>
      <c r="DA8" s="626"/>
      <c r="DB8" s="626"/>
      <c r="DC8" s="626"/>
      <c r="DD8" s="632">
        <v>253157</v>
      </c>
      <c r="DE8" s="624"/>
      <c r="DF8" s="624"/>
      <c r="DG8" s="624"/>
      <c r="DH8" s="624"/>
      <c r="DI8" s="624"/>
      <c r="DJ8" s="624"/>
      <c r="DK8" s="624"/>
      <c r="DL8" s="624"/>
      <c r="DM8" s="624"/>
      <c r="DN8" s="624"/>
      <c r="DO8" s="624"/>
      <c r="DP8" s="625"/>
      <c r="DQ8" s="632">
        <v>22022009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350484</v>
      </c>
      <c r="S9" s="624"/>
      <c r="T9" s="624"/>
      <c r="U9" s="624"/>
      <c r="V9" s="624"/>
      <c r="W9" s="624"/>
      <c r="X9" s="624"/>
      <c r="Y9" s="625"/>
      <c r="Z9" s="626">
        <v>0.4</v>
      </c>
      <c r="AA9" s="626"/>
      <c r="AB9" s="626"/>
      <c r="AC9" s="626"/>
      <c r="AD9" s="627">
        <v>350484</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16786036</v>
      </c>
      <c r="BH9" s="624"/>
      <c r="BI9" s="624"/>
      <c r="BJ9" s="624"/>
      <c r="BK9" s="624"/>
      <c r="BL9" s="624"/>
      <c r="BM9" s="624"/>
      <c r="BN9" s="625"/>
      <c r="BO9" s="626">
        <v>43.5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10883825</v>
      </c>
      <c r="CS9" s="624"/>
      <c r="CT9" s="624"/>
      <c r="CU9" s="624"/>
      <c r="CV9" s="624"/>
      <c r="CW9" s="624"/>
      <c r="CX9" s="624"/>
      <c r="CY9" s="625"/>
      <c r="CZ9" s="626">
        <v>12.5</v>
      </c>
      <c r="DA9" s="626"/>
      <c r="DB9" s="626"/>
      <c r="DC9" s="626"/>
      <c r="DD9" s="632">
        <v>2677929</v>
      </c>
      <c r="DE9" s="624"/>
      <c r="DF9" s="624"/>
      <c r="DG9" s="624"/>
      <c r="DH9" s="624"/>
      <c r="DI9" s="624"/>
      <c r="DJ9" s="624"/>
      <c r="DK9" s="624"/>
      <c r="DL9" s="624"/>
      <c r="DM9" s="624"/>
      <c r="DN9" s="624"/>
      <c r="DO9" s="624"/>
      <c r="DP9" s="625"/>
      <c r="DQ9" s="632">
        <v>6759525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630830</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211022</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61022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5327590</v>
      </c>
      <c r="S11" s="624"/>
      <c r="T11" s="624"/>
      <c r="U11" s="624"/>
      <c r="V11" s="624"/>
      <c r="W11" s="624"/>
      <c r="X11" s="624"/>
      <c r="Y11" s="625"/>
      <c r="Z11" s="628">
        <v>5.9</v>
      </c>
      <c r="AA11" s="629"/>
      <c r="AB11" s="629"/>
      <c r="AC11" s="635"/>
      <c r="AD11" s="632">
        <v>5327590</v>
      </c>
      <c r="AE11" s="624"/>
      <c r="AF11" s="624"/>
      <c r="AG11" s="624"/>
      <c r="AH11" s="624"/>
      <c r="AI11" s="624"/>
      <c r="AJ11" s="624"/>
      <c r="AK11" s="625"/>
      <c r="AL11" s="628">
        <v>11.4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999644</v>
      </c>
      <c r="BH11" s="624"/>
      <c r="BI11" s="624"/>
      <c r="BJ11" s="624"/>
      <c r="BK11" s="624"/>
      <c r="BL11" s="624"/>
      <c r="BM11" s="624"/>
      <c r="BN11" s="625"/>
      <c r="BO11" s="626">
        <v>2.6</v>
      </c>
      <c r="BP11" s="626"/>
      <c r="BQ11" s="626"/>
      <c r="BR11" s="626"/>
      <c r="BS11" s="627">
        <v>142923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111026</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109247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12048</v>
      </c>
      <c r="S12" s="624"/>
      <c r="T12" s="624"/>
      <c r="U12" s="624"/>
      <c r="V12" s="624"/>
      <c r="W12" s="624"/>
      <c r="X12" s="624"/>
      <c r="Y12" s="625"/>
      <c r="Z12" s="626">
        <v>0</v>
      </c>
      <c r="AA12" s="626"/>
      <c r="AB12" s="626"/>
      <c r="AC12" s="626"/>
      <c r="AD12" s="627">
        <v>12048</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15334576</v>
      </c>
      <c r="BH12" s="624"/>
      <c r="BI12" s="624"/>
      <c r="BJ12" s="624"/>
      <c r="BK12" s="624"/>
      <c r="BL12" s="624"/>
      <c r="BM12" s="624"/>
      <c r="BN12" s="625"/>
      <c r="BO12" s="626">
        <v>39.700000000000003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1529461</v>
      </c>
      <c r="CS12" s="624"/>
      <c r="CT12" s="624"/>
      <c r="CU12" s="624"/>
      <c r="CV12" s="624"/>
      <c r="CW12" s="624"/>
      <c r="CX12" s="624"/>
      <c r="CY12" s="625"/>
      <c r="CZ12" s="626">
        <v>1.8</v>
      </c>
      <c r="DA12" s="626"/>
      <c r="DB12" s="626"/>
      <c r="DC12" s="626"/>
      <c r="DD12" s="632" t="s">
        <v>122</v>
      </c>
      <c r="DE12" s="624"/>
      <c r="DF12" s="624"/>
      <c r="DG12" s="624"/>
      <c r="DH12" s="624"/>
      <c r="DI12" s="624"/>
      <c r="DJ12" s="624"/>
      <c r="DK12" s="624"/>
      <c r="DL12" s="624"/>
      <c r="DM12" s="624"/>
      <c r="DN12" s="624"/>
      <c r="DO12" s="624"/>
      <c r="DP12" s="625"/>
      <c r="DQ12" s="632">
        <v>498814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15255819</v>
      </c>
      <c r="BH13" s="624"/>
      <c r="BI13" s="624"/>
      <c r="BJ13" s="624"/>
      <c r="BK13" s="624"/>
      <c r="BL13" s="624"/>
      <c r="BM13" s="624"/>
      <c r="BN13" s="625"/>
      <c r="BO13" s="626">
        <v>39.5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4939972</v>
      </c>
      <c r="CS13" s="624"/>
      <c r="CT13" s="624"/>
      <c r="CU13" s="624"/>
      <c r="CV13" s="624"/>
      <c r="CW13" s="624"/>
      <c r="CX13" s="624"/>
      <c r="CY13" s="625"/>
      <c r="CZ13" s="626">
        <v>5.7</v>
      </c>
      <c r="DA13" s="626"/>
      <c r="DB13" s="626"/>
      <c r="DC13" s="626"/>
      <c r="DD13" s="632">
        <v>1353374</v>
      </c>
      <c r="DE13" s="624"/>
      <c r="DF13" s="624"/>
      <c r="DG13" s="624"/>
      <c r="DH13" s="624"/>
      <c r="DI13" s="624"/>
      <c r="DJ13" s="624"/>
      <c r="DK13" s="624"/>
      <c r="DL13" s="624"/>
      <c r="DM13" s="624"/>
      <c r="DN13" s="624"/>
      <c r="DO13" s="624"/>
      <c r="DP13" s="625"/>
      <c r="DQ13" s="632">
        <v>3633074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3276</v>
      </c>
      <c r="S14" s="624"/>
      <c r="T14" s="624"/>
      <c r="U14" s="624"/>
      <c r="V14" s="624"/>
      <c r="W14" s="624"/>
      <c r="X14" s="624"/>
      <c r="Y14" s="625"/>
      <c r="Z14" s="626">
        <v>0</v>
      </c>
      <c r="AA14" s="626"/>
      <c r="AB14" s="626"/>
      <c r="AC14" s="626"/>
      <c r="AD14" s="627">
        <v>3276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314567</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2705670</v>
      </c>
      <c r="CS14" s="624"/>
      <c r="CT14" s="624"/>
      <c r="CU14" s="624"/>
      <c r="CV14" s="624"/>
      <c r="CW14" s="624"/>
      <c r="CX14" s="624"/>
      <c r="CY14" s="625"/>
      <c r="CZ14" s="626">
        <v>3.1</v>
      </c>
      <c r="DA14" s="626"/>
      <c r="DB14" s="626"/>
      <c r="DC14" s="626"/>
      <c r="DD14" s="632">
        <v>126833</v>
      </c>
      <c r="DE14" s="624"/>
      <c r="DF14" s="624"/>
      <c r="DG14" s="624"/>
      <c r="DH14" s="624"/>
      <c r="DI14" s="624"/>
      <c r="DJ14" s="624"/>
      <c r="DK14" s="624"/>
      <c r="DL14" s="624"/>
      <c r="DM14" s="624"/>
      <c r="DN14" s="624"/>
      <c r="DO14" s="624"/>
      <c r="DP14" s="625"/>
      <c r="DQ14" s="632">
        <v>2568602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1847937</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9351544</v>
      </c>
      <c r="CS15" s="624"/>
      <c r="CT15" s="624"/>
      <c r="CU15" s="624"/>
      <c r="CV15" s="624"/>
      <c r="CW15" s="624"/>
      <c r="CX15" s="624"/>
      <c r="CY15" s="625"/>
      <c r="CZ15" s="626">
        <v>10.7</v>
      </c>
      <c r="DA15" s="626"/>
      <c r="DB15" s="626"/>
      <c r="DC15" s="626"/>
      <c r="DD15" s="632">
        <v>815568</v>
      </c>
      <c r="DE15" s="624"/>
      <c r="DF15" s="624"/>
      <c r="DG15" s="624"/>
      <c r="DH15" s="624"/>
      <c r="DI15" s="624"/>
      <c r="DJ15" s="624"/>
      <c r="DK15" s="624"/>
      <c r="DL15" s="624"/>
      <c r="DM15" s="624"/>
      <c r="DN15" s="624"/>
      <c r="DO15" s="624"/>
      <c r="DP15" s="625"/>
      <c r="DQ15" s="632">
        <v>7330564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101670</v>
      </c>
      <c r="S16" s="624"/>
      <c r="T16" s="624"/>
      <c r="U16" s="624"/>
      <c r="V16" s="624"/>
      <c r="W16" s="624"/>
      <c r="X16" s="624"/>
      <c r="Y16" s="625"/>
      <c r="Z16" s="626">
        <v>0.1</v>
      </c>
      <c r="AA16" s="626"/>
      <c r="AB16" s="626"/>
      <c r="AC16" s="626"/>
      <c r="AD16" s="627">
        <v>101670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483919</v>
      </c>
      <c r="S17" s="624"/>
      <c r="T17" s="624"/>
      <c r="U17" s="624"/>
      <c r="V17" s="624"/>
      <c r="W17" s="624"/>
      <c r="X17" s="624"/>
      <c r="Y17" s="625"/>
      <c r="Z17" s="626">
        <v>0.5</v>
      </c>
      <c r="AA17" s="626"/>
      <c r="AB17" s="626"/>
      <c r="AC17" s="626"/>
      <c r="AD17" s="627">
        <v>483919</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5902818</v>
      </c>
      <c r="CS17" s="624"/>
      <c r="CT17" s="624"/>
      <c r="CU17" s="624"/>
      <c r="CV17" s="624"/>
      <c r="CW17" s="624"/>
      <c r="CX17" s="624"/>
      <c r="CY17" s="625"/>
      <c r="CZ17" s="626">
        <v>6.8</v>
      </c>
      <c r="DA17" s="626"/>
      <c r="DB17" s="626"/>
      <c r="DC17" s="626"/>
      <c r="DD17" s="632" t="s">
        <v>122</v>
      </c>
      <c r="DE17" s="624"/>
      <c r="DF17" s="624"/>
      <c r="DG17" s="624"/>
      <c r="DH17" s="624"/>
      <c r="DI17" s="624"/>
      <c r="DJ17" s="624"/>
      <c r="DK17" s="624"/>
      <c r="DL17" s="624"/>
      <c r="DM17" s="624"/>
      <c r="DN17" s="624"/>
      <c r="DO17" s="624"/>
      <c r="DP17" s="625"/>
      <c r="DQ17" s="632">
        <v>5830318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361024</v>
      </c>
      <c r="S18" s="624"/>
      <c r="T18" s="624"/>
      <c r="U18" s="624"/>
      <c r="V18" s="624"/>
      <c r="W18" s="624"/>
      <c r="X18" s="624"/>
      <c r="Y18" s="625"/>
      <c r="Z18" s="626">
        <v>0.4</v>
      </c>
      <c r="AA18" s="626"/>
      <c r="AB18" s="626"/>
      <c r="AC18" s="626"/>
      <c r="AD18" s="627">
        <v>361024</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327934</v>
      </c>
      <c r="S19" s="624"/>
      <c r="T19" s="624"/>
      <c r="U19" s="624"/>
      <c r="V19" s="624"/>
      <c r="W19" s="624"/>
      <c r="X19" s="624"/>
      <c r="Y19" s="625"/>
      <c r="Z19" s="626">
        <v>0.4</v>
      </c>
      <c r="AA19" s="626"/>
      <c r="AB19" s="626"/>
      <c r="AC19" s="626"/>
      <c r="AD19" s="627">
        <v>327934</v>
      </c>
      <c r="AE19" s="627"/>
      <c r="AF19" s="627"/>
      <c r="AG19" s="627"/>
      <c r="AH19" s="627"/>
      <c r="AI19" s="627"/>
      <c r="AJ19" s="627"/>
      <c r="AK19" s="627"/>
      <c r="AL19" s="628">
        <v>0.7</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2218078</v>
      </c>
      <c r="BH19" s="624"/>
      <c r="BI19" s="624"/>
      <c r="BJ19" s="624"/>
      <c r="BK19" s="624"/>
      <c r="BL19" s="624"/>
      <c r="BM19" s="624"/>
      <c r="BN19" s="625"/>
      <c r="BO19" s="626">
        <v>5.7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33090</v>
      </c>
      <c r="S20" s="624"/>
      <c r="T20" s="624"/>
      <c r="U20" s="624"/>
      <c r="V20" s="624"/>
      <c r="W20" s="624"/>
      <c r="X20" s="624"/>
      <c r="Y20" s="625"/>
      <c r="Z20" s="626">
        <v>0</v>
      </c>
      <c r="AA20" s="626"/>
      <c r="AB20" s="626"/>
      <c r="AC20" s="626"/>
      <c r="AD20" s="627">
        <v>33090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2218078</v>
      </c>
      <c r="BH20" s="624"/>
      <c r="BI20" s="624"/>
      <c r="BJ20" s="624"/>
      <c r="BK20" s="624"/>
      <c r="BL20" s="624"/>
      <c r="BM20" s="624"/>
      <c r="BN20" s="625"/>
      <c r="BO20" s="626">
        <v>5.7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87280518</v>
      </c>
      <c r="CS20" s="624"/>
      <c r="CT20" s="624"/>
      <c r="CU20" s="624"/>
      <c r="CV20" s="624"/>
      <c r="CW20" s="624"/>
      <c r="CX20" s="624"/>
      <c r="CY20" s="625"/>
      <c r="CZ20" s="626">
        <v>100</v>
      </c>
      <c r="DA20" s="626"/>
      <c r="DB20" s="626"/>
      <c r="DC20" s="626"/>
      <c r="DD20" s="632">
        <v>5351665</v>
      </c>
      <c r="DE20" s="624"/>
      <c r="DF20" s="624"/>
      <c r="DG20" s="624"/>
      <c r="DH20" s="624"/>
      <c r="DI20" s="624"/>
      <c r="DJ20" s="624"/>
      <c r="DK20" s="624"/>
      <c r="DL20" s="624"/>
      <c r="DM20" s="624"/>
      <c r="DN20" s="624"/>
      <c r="DO20" s="624"/>
      <c r="DP20" s="625"/>
      <c r="DQ20" s="632">
        <v>55160055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2683320</v>
      </c>
      <c r="S21" s="624"/>
      <c r="T21" s="624"/>
      <c r="U21" s="624"/>
      <c r="V21" s="624"/>
      <c r="W21" s="624"/>
      <c r="X21" s="624"/>
      <c r="Y21" s="625"/>
      <c r="Z21" s="626">
        <v>3</v>
      </c>
      <c r="AA21" s="626"/>
      <c r="AB21" s="626"/>
      <c r="AC21" s="626"/>
      <c r="AD21" s="627">
        <v>2383580</v>
      </c>
      <c r="AE21" s="627"/>
      <c r="AF21" s="627"/>
      <c r="AG21" s="627"/>
      <c r="AH21" s="627"/>
      <c r="AI21" s="627"/>
      <c r="AJ21" s="627"/>
      <c r="AK21" s="627"/>
      <c r="AL21" s="628">
        <v>5.0999999999999996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2383580</v>
      </c>
      <c r="S22" s="624"/>
      <c r="T22" s="624"/>
      <c r="U22" s="624"/>
      <c r="V22" s="624"/>
      <c r="W22" s="624"/>
      <c r="X22" s="624"/>
      <c r="Y22" s="625"/>
      <c r="Z22" s="626">
        <v>2.7</v>
      </c>
      <c r="AA22" s="626"/>
      <c r="AB22" s="626"/>
      <c r="AC22" s="626"/>
      <c r="AD22" s="627">
        <v>2383580</v>
      </c>
      <c r="AE22" s="627"/>
      <c r="AF22" s="627"/>
      <c r="AG22" s="627"/>
      <c r="AH22" s="627"/>
      <c r="AI22" s="627"/>
      <c r="AJ22" s="627"/>
      <c r="AK22" s="627"/>
      <c r="AL22" s="628">
        <v>5.0999999999999996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299740</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2218078</v>
      </c>
      <c r="BH23" s="624"/>
      <c r="BI23" s="624"/>
      <c r="BJ23" s="624"/>
      <c r="BK23" s="624"/>
      <c r="BL23" s="624"/>
      <c r="BM23" s="624"/>
      <c r="BN23" s="625"/>
      <c r="BO23" s="626">
        <v>5.7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50141647</v>
      </c>
      <c r="CS24" s="613"/>
      <c r="CT24" s="613"/>
      <c r="CU24" s="613"/>
      <c r="CV24" s="613"/>
      <c r="CW24" s="613"/>
      <c r="CX24" s="613"/>
      <c r="CY24" s="614"/>
      <c r="CZ24" s="617">
        <v>57.4</v>
      </c>
      <c r="DA24" s="618"/>
      <c r="DB24" s="618"/>
      <c r="DC24" s="634"/>
      <c r="DD24" s="658">
        <v>28289216</v>
      </c>
      <c r="DE24" s="613"/>
      <c r="DF24" s="613"/>
      <c r="DG24" s="613"/>
      <c r="DH24" s="613"/>
      <c r="DI24" s="613"/>
      <c r="DJ24" s="613"/>
      <c r="DK24" s="614"/>
      <c r="DL24" s="658">
        <v>25884072</v>
      </c>
      <c r="DM24" s="613"/>
      <c r="DN24" s="613"/>
      <c r="DO24" s="613"/>
      <c r="DP24" s="613"/>
      <c r="DQ24" s="613"/>
      <c r="DR24" s="613"/>
      <c r="DS24" s="613"/>
      <c r="DT24" s="613"/>
      <c r="DU24" s="613"/>
      <c r="DV24" s="614"/>
      <c r="DW24" s="617">
        <v>54.6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48654786</v>
      </c>
      <c r="S25" s="624"/>
      <c r="T25" s="624"/>
      <c r="U25" s="624"/>
      <c r="V25" s="624"/>
      <c r="W25" s="624"/>
      <c r="X25" s="624"/>
      <c r="Y25" s="625"/>
      <c r="Z25" s="626">
        <v>54.3</v>
      </c>
      <c r="AA25" s="626"/>
      <c r="AB25" s="626"/>
      <c r="AC25" s="626"/>
      <c r="AD25" s="627">
        <v>46136968</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12652833</v>
      </c>
      <c r="CS25" s="655"/>
      <c r="CT25" s="655"/>
      <c r="CU25" s="655"/>
      <c r="CV25" s="655"/>
      <c r="CW25" s="655"/>
      <c r="CX25" s="655"/>
      <c r="CY25" s="656"/>
      <c r="CZ25" s="628">
        <v>14.5</v>
      </c>
      <c r="DA25" s="653"/>
      <c r="DB25" s="653"/>
      <c r="DC25" s="657"/>
      <c r="DD25" s="632">
        <v>11494943</v>
      </c>
      <c r="DE25" s="655"/>
      <c r="DF25" s="655"/>
      <c r="DG25" s="655"/>
      <c r="DH25" s="655"/>
      <c r="DI25" s="655"/>
      <c r="DJ25" s="655"/>
      <c r="DK25" s="656"/>
      <c r="DL25" s="632">
        <v>11457305</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28412</v>
      </c>
      <c r="S26" s="624"/>
      <c r="T26" s="624"/>
      <c r="U26" s="624"/>
      <c r="V26" s="624"/>
      <c r="W26" s="624"/>
      <c r="X26" s="624"/>
      <c r="Y26" s="625"/>
      <c r="Z26" s="626">
        <v>0</v>
      </c>
      <c r="AA26" s="626"/>
      <c r="AB26" s="626"/>
      <c r="AC26" s="626"/>
      <c r="AD26" s="627">
        <v>28412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8501426</v>
      </c>
      <c r="CS26" s="624"/>
      <c r="CT26" s="624"/>
      <c r="CU26" s="624"/>
      <c r="CV26" s="624"/>
      <c r="CW26" s="624"/>
      <c r="CX26" s="624"/>
      <c r="CY26" s="625"/>
      <c r="CZ26" s="628">
        <v>9.6999999999999993</v>
      </c>
      <c r="DA26" s="653"/>
      <c r="DB26" s="653"/>
      <c r="DC26" s="657"/>
      <c r="DD26" s="632">
        <v>7888253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896795</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38592150</v>
      </c>
      <c r="BH27" s="624"/>
      <c r="BI27" s="624"/>
      <c r="BJ27" s="624"/>
      <c r="BK27" s="624"/>
      <c r="BL27" s="624"/>
      <c r="BM27" s="624"/>
      <c r="BN27" s="625"/>
      <c r="BO27" s="626">
        <v>100</v>
      </c>
      <c r="BP27" s="626"/>
      <c r="BQ27" s="626"/>
      <c r="BR27" s="626"/>
      <c r="BS27" s="627">
        <v>142923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31585996</v>
      </c>
      <c r="CS27" s="655"/>
      <c r="CT27" s="655"/>
      <c r="CU27" s="655"/>
      <c r="CV27" s="655"/>
      <c r="CW27" s="655"/>
      <c r="CX27" s="655"/>
      <c r="CY27" s="656"/>
      <c r="CZ27" s="628">
        <v>36.200000000000003</v>
      </c>
      <c r="DA27" s="653"/>
      <c r="DB27" s="653"/>
      <c r="DC27" s="657"/>
      <c r="DD27" s="632">
        <v>10963955</v>
      </c>
      <c r="DE27" s="655"/>
      <c r="DF27" s="655"/>
      <c r="DG27" s="655"/>
      <c r="DH27" s="655"/>
      <c r="DI27" s="655"/>
      <c r="DJ27" s="655"/>
      <c r="DK27" s="656"/>
      <c r="DL27" s="632">
        <v>8596449</v>
      </c>
      <c r="DM27" s="655"/>
      <c r="DN27" s="655"/>
      <c r="DO27" s="655"/>
      <c r="DP27" s="655"/>
      <c r="DQ27" s="655"/>
      <c r="DR27" s="655"/>
      <c r="DS27" s="655"/>
      <c r="DT27" s="655"/>
      <c r="DU27" s="655"/>
      <c r="DV27" s="656"/>
      <c r="DW27" s="628">
        <v>18.100000000000001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663190</v>
      </c>
      <c r="S28" s="624"/>
      <c r="T28" s="624"/>
      <c r="U28" s="624"/>
      <c r="V28" s="624"/>
      <c r="W28" s="624"/>
      <c r="X28" s="624"/>
      <c r="Y28" s="625"/>
      <c r="Z28" s="626">
        <v>0.7</v>
      </c>
      <c r="AA28" s="626"/>
      <c r="AB28" s="626"/>
      <c r="AC28" s="626"/>
      <c r="AD28" s="627">
        <v>224295</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5902818</v>
      </c>
      <c r="CS28" s="624"/>
      <c r="CT28" s="624"/>
      <c r="CU28" s="624"/>
      <c r="CV28" s="624"/>
      <c r="CW28" s="624"/>
      <c r="CX28" s="624"/>
      <c r="CY28" s="625"/>
      <c r="CZ28" s="628">
        <v>6.8</v>
      </c>
      <c r="DA28" s="653"/>
      <c r="DB28" s="653"/>
      <c r="DC28" s="657"/>
      <c r="DD28" s="632">
        <v>5830318</v>
      </c>
      <c r="DE28" s="624"/>
      <c r="DF28" s="624"/>
      <c r="DG28" s="624"/>
      <c r="DH28" s="624"/>
      <c r="DI28" s="624"/>
      <c r="DJ28" s="624"/>
      <c r="DK28" s="625"/>
      <c r="DL28" s="632">
        <v>5830318</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897165</v>
      </c>
      <c r="S29" s="624"/>
      <c r="T29" s="624"/>
      <c r="U29" s="624"/>
      <c r="V29" s="624"/>
      <c r="W29" s="624"/>
      <c r="X29" s="624"/>
      <c r="Y29" s="625"/>
      <c r="Z29" s="626">
        <v>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5902796</v>
      </c>
      <c r="CS29" s="655"/>
      <c r="CT29" s="655"/>
      <c r="CU29" s="655"/>
      <c r="CV29" s="655"/>
      <c r="CW29" s="655"/>
      <c r="CX29" s="655"/>
      <c r="CY29" s="656"/>
      <c r="CZ29" s="628">
        <v>6.8</v>
      </c>
      <c r="DA29" s="653"/>
      <c r="DB29" s="653"/>
      <c r="DC29" s="657"/>
      <c r="DD29" s="632">
        <v>5830296</v>
      </c>
      <c r="DE29" s="655"/>
      <c r="DF29" s="655"/>
      <c r="DG29" s="655"/>
      <c r="DH29" s="655"/>
      <c r="DI29" s="655"/>
      <c r="DJ29" s="655"/>
      <c r="DK29" s="656"/>
      <c r="DL29" s="632">
        <v>5830296</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20962007</v>
      </c>
      <c r="S30" s="624"/>
      <c r="T30" s="624"/>
      <c r="U30" s="624"/>
      <c r="V30" s="624"/>
      <c r="W30" s="624"/>
      <c r="X30" s="624"/>
      <c r="Y30" s="625"/>
      <c r="Z30" s="626">
        <v>23.4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5672750</v>
      </c>
      <c r="CS30" s="624"/>
      <c r="CT30" s="624"/>
      <c r="CU30" s="624"/>
      <c r="CV30" s="624"/>
      <c r="CW30" s="624"/>
      <c r="CX30" s="624"/>
      <c r="CY30" s="625"/>
      <c r="CZ30" s="628">
        <v>6.5</v>
      </c>
      <c r="DA30" s="653"/>
      <c r="DB30" s="653"/>
      <c r="DC30" s="657"/>
      <c r="DD30" s="632">
        <v>5606436</v>
      </c>
      <c r="DE30" s="624"/>
      <c r="DF30" s="624"/>
      <c r="DG30" s="624"/>
      <c r="DH30" s="624"/>
      <c r="DI30" s="624"/>
      <c r="DJ30" s="624"/>
      <c r="DK30" s="625"/>
      <c r="DL30" s="632">
        <v>5606436</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364146</v>
      </c>
      <c r="S31" s="624"/>
      <c r="T31" s="624"/>
      <c r="U31" s="624"/>
      <c r="V31" s="624"/>
      <c r="W31" s="624"/>
      <c r="X31" s="624"/>
      <c r="Y31" s="625"/>
      <c r="Z31" s="626">
        <v>0.4</v>
      </c>
      <c r="AA31" s="626"/>
      <c r="AB31" s="626"/>
      <c r="AC31" s="626"/>
      <c r="AD31" s="627">
        <v>364146</v>
      </c>
      <c r="AE31" s="627"/>
      <c r="AF31" s="627"/>
      <c r="AG31" s="627"/>
      <c r="AH31" s="627"/>
      <c r="AI31" s="627"/>
      <c r="AJ31" s="627"/>
      <c r="AK31" s="627"/>
      <c r="AL31" s="628">
        <v>0.8</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97.1</v>
      </c>
      <c r="BN31" s="667"/>
      <c r="BO31" s="667"/>
      <c r="BP31" s="667"/>
      <c r="BQ31" s="668"/>
      <c r="BR31" s="679">
        <v>99</v>
      </c>
      <c r="BS31" s="667"/>
      <c r="BT31" s="667"/>
      <c r="BU31" s="667"/>
      <c r="BV31" s="667"/>
      <c r="BW31" s="667"/>
      <c r="BX31" s="618">
        <v>97</v>
      </c>
      <c r="BY31" s="667"/>
      <c r="BZ31" s="667"/>
      <c r="CA31" s="667"/>
      <c r="CB31" s="668"/>
      <c r="CD31" s="661"/>
      <c r="CE31" s="662"/>
      <c r="CF31" s="620" t="s">
        <v>300</v>
      </c>
      <c r="CG31" s="621"/>
      <c r="CH31" s="621"/>
      <c r="CI31" s="621"/>
      <c r="CJ31" s="621"/>
      <c r="CK31" s="621"/>
      <c r="CL31" s="621"/>
      <c r="CM31" s="621"/>
      <c r="CN31" s="621"/>
      <c r="CO31" s="621"/>
      <c r="CP31" s="621"/>
      <c r="CQ31" s="622"/>
      <c r="CR31" s="623">
        <v>230046</v>
      </c>
      <c r="CS31" s="655"/>
      <c r="CT31" s="655"/>
      <c r="CU31" s="655"/>
      <c r="CV31" s="655"/>
      <c r="CW31" s="655"/>
      <c r="CX31" s="655"/>
      <c r="CY31" s="656"/>
      <c r="CZ31" s="628">
        <v>0.3</v>
      </c>
      <c r="DA31" s="653"/>
      <c r="DB31" s="653"/>
      <c r="DC31" s="657"/>
      <c r="DD31" s="632">
        <v>223860</v>
      </c>
      <c r="DE31" s="655"/>
      <c r="DF31" s="655"/>
      <c r="DG31" s="655"/>
      <c r="DH31" s="655"/>
      <c r="DI31" s="655"/>
      <c r="DJ31" s="655"/>
      <c r="DK31" s="656"/>
      <c r="DL31" s="632">
        <v>223860</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6565703</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98.6</v>
      </c>
      <c r="BH32" s="655"/>
      <c r="BI32" s="655"/>
      <c r="BJ32" s="655"/>
      <c r="BK32" s="655"/>
      <c r="BL32" s="655"/>
      <c r="BM32" s="629">
        <v>95.6</v>
      </c>
      <c r="BN32" s="655"/>
      <c r="BO32" s="655"/>
      <c r="BP32" s="655"/>
      <c r="BQ32" s="678"/>
      <c r="BR32" s="680">
        <v>98.5</v>
      </c>
      <c r="BS32" s="655"/>
      <c r="BT32" s="655"/>
      <c r="BU32" s="655"/>
      <c r="BV32" s="655"/>
      <c r="BW32" s="655"/>
      <c r="BX32" s="629">
        <v>95.4</v>
      </c>
      <c r="BY32" s="655"/>
      <c r="BZ32" s="655"/>
      <c r="CA32" s="655"/>
      <c r="CB32" s="678"/>
      <c r="CD32" s="663"/>
      <c r="CE32" s="664"/>
      <c r="CF32" s="620" t="s">
        <v>304</v>
      </c>
      <c r="CG32" s="621"/>
      <c r="CH32" s="621"/>
      <c r="CI32" s="621"/>
      <c r="CJ32" s="621"/>
      <c r="CK32" s="621"/>
      <c r="CL32" s="621"/>
      <c r="CM32" s="621"/>
      <c r="CN32" s="621"/>
      <c r="CO32" s="621"/>
      <c r="CP32" s="621"/>
      <c r="CQ32" s="622"/>
      <c r="CR32" s="623">
        <v>22</v>
      </c>
      <c r="CS32" s="624"/>
      <c r="CT32" s="624"/>
      <c r="CU32" s="624"/>
      <c r="CV32" s="624"/>
      <c r="CW32" s="624"/>
      <c r="CX32" s="624"/>
      <c r="CY32" s="625"/>
      <c r="CZ32" s="628">
        <v>0</v>
      </c>
      <c r="DA32" s="653"/>
      <c r="DB32" s="653"/>
      <c r="DC32" s="657"/>
      <c r="DD32" s="632">
        <v>22</v>
      </c>
      <c r="DE32" s="624"/>
      <c r="DF32" s="624"/>
      <c r="DG32" s="624"/>
      <c r="DH32" s="624"/>
      <c r="DI32" s="624"/>
      <c r="DJ32" s="624"/>
      <c r="DK32" s="625"/>
      <c r="DL32" s="632">
        <v>22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99630</v>
      </c>
      <c r="S33" s="624"/>
      <c r="T33" s="624"/>
      <c r="U33" s="624"/>
      <c r="V33" s="624"/>
      <c r="W33" s="624"/>
      <c r="X33" s="624"/>
      <c r="Y33" s="625"/>
      <c r="Z33" s="626">
        <v>0.1</v>
      </c>
      <c r="AA33" s="626"/>
      <c r="AB33" s="626"/>
      <c r="AC33" s="626"/>
      <c r="AD33" s="627">
        <v>95116</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98.6</v>
      </c>
      <c r="BN33" s="682"/>
      <c r="BO33" s="682"/>
      <c r="BP33" s="682"/>
      <c r="BQ33" s="684"/>
      <c r="BR33" s="681">
        <v>99.5</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31787206</v>
      </c>
      <c r="CS33" s="655"/>
      <c r="CT33" s="655"/>
      <c r="CU33" s="655"/>
      <c r="CV33" s="655"/>
      <c r="CW33" s="655"/>
      <c r="CX33" s="655"/>
      <c r="CY33" s="656"/>
      <c r="CZ33" s="628">
        <v>36.4</v>
      </c>
      <c r="DA33" s="653"/>
      <c r="DB33" s="653"/>
      <c r="DC33" s="657"/>
      <c r="DD33" s="632">
        <v>26105770</v>
      </c>
      <c r="DE33" s="655"/>
      <c r="DF33" s="655"/>
      <c r="DG33" s="655"/>
      <c r="DH33" s="655"/>
      <c r="DI33" s="655"/>
      <c r="DJ33" s="655"/>
      <c r="DK33" s="656"/>
      <c r="DL33" s="632">
        <v>21181470</v>
      </c>
      <c r="DM33" s="655"/>
      <c r="DN33" s="655"/>
      <c r="DO33" s="655"/>
      <c r="DP33" s="655"/>
      <c r="DQ33" s="655"/>
      <c r="DR33" s="655"/>
      <c r="DS33" s="655"/>
      <c r="DT33" s="655"/>
      <c r="DU33" s="655"/>
      <c r="DV33" s="656"/>
      <c r="DW33" s="628">
        <v>44.7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77096</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14151991</v>
      </c>
      <c r="CS34" s="624"/>
      <c r="CT34" s="624"/>
      <c r="CU34" s="624"/>
      <c r="CV34" s="624"/>
      <c r="CW34" s="624"/>
      <c r="CX34" s="624"/>
      <c r="CY34" s="625"/>
      <c r="CZ34" s="628">
        <v>16.2</v>
      </c>
      <c r="DA34" s="653"/>
      <c r="DB34" s="653"/>
      <c r="DC34" s="657"/>
      <c r="DD34" s="632">
        <v>11797756</v>
      </c>
      <c r="DE34" s="624"/>
      <c r="DF34" s="624"/>
      <c r="DG34" s="624"/>
      <c r="DH34" s="624"/>
      <c r="DI34" s="624"/>
      <c r="DJ34" s="624"/>
      <c r="DK34" s="625"/>
      <c r="DL34" s="632">
        <v>10847196</v>
      </c>
      <c r="DM34" s="624"/>
      <c r="DN34" s="624"/>
      <c r="DO34" s="624"/>
      <c r="DP34" s="624"/>
      <c r="DQ34" s="624"/>
      <c r="DR34" s="624"/>
      <c r="DS34" s="624"/>
      <c r="DT34" s="624"/>
      <c r="DU34" s="624"/>
      <c r="DV34" s="625"/>
      <c r="DW34" s="628">
        <v>22.9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2207171</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448805</v>
      </c>
      <c r="CS35" s="655"/>
      <c r="CT35" s="655"/>
      <c r="CU35" s="655"/>
      <c r="CV35" s="655"/>
      <c r="CW35" s="655"/>
      <c r="CX35" s="655"/>
      <c r="CY35" s="656"/>
      <c r="CZ35" s="628">
        <v>0.5</v>
      </c>
      <c r="DA35" s="653"/>
      <c r="DB35" s="653"/>
      <c r="DC35" s="657"/>
      <c r="DD35" s="632">
        <v>431310</v>
      </c>
      <c r="DE35" s="655"/>
      <c r="DF35" s="655"/>
      <c r="DG35" s="655"/>
      <c r="DH35" s="655"/>
      <c r="DI35" s="655"/>
      <c r="DJ35" s="655"/>
      <c r="DK35" s="656"/>
      <c r="DL35" s="632">
        <v>274806</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1826282</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11444052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116373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7829565</v>
      </c>
      <c r="CS36" s="624"/>
      <c r="CT36" s="624"/>
      <c r="CU36" s="624"/>
      <c r="CV36" s="624"/>
      <c r="CW36" s="624"/>
      <c r="CX36" s="624"/>
      <c r="CY36" s="625"/>
      <c r="CZ36" s="628">
        <v>9</v>
      </c>
      <c r="DA36" s="653"/>
      <c r="DB36" s="653"/>
      <c r="DC36" s="657"/>
      <c r="DD36" s="632">
        <v>6961698</v>
      </c>
      <c r="DE36" s="624"/>
      <c r="DF36" s="624"/>
      <c r="DG36" s="624"/>
      <c r="DH36" s="624"/>
      <c r="DI36" s="624"/>
      <c r="DJ36" s="624"/>
      <c r="DK36" s="625"/>
      <c r="DL36" s="632">
        <v>4607006</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2237127</v>
      </c>
      <c r="S37" s="624"/>
      <c r="T37" s="624"/>
      <c r="U37" s="624"/>
      <c r="V37" s="624"/>
      <c r="W37" s="624"/>
      <c r="X37" s="624"/>
      <c r="Y37" s="625"/>
      <c r="Z37" s="626">
        <v>2.5</v>
      </c>
      <c r="AA37" s="626"/>
      <c r="AB37" s="626"/>
      <c r="AC37" s="626"/>
      <c r="AD37" s="627">
        <v>6968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1757640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-1134375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127578</v>
      </c>
      <c r="CS37" s="655"/>
      <c r="CT37" s="655"/>
      <c r="CU37" s="655"/>
      <c r="CV37" s="655"/>
      <c r="CW37" s="655"/>
      <c r="CX37" s="655"/>
      <c r="CY37" s="656"/>
      <c r="CZ37" s="628">
        <v>0.1</v>
      </c>
      <c r="DA37" s="653"/>
      <c r="DB37" s="653"/>
      <c r="DC37" s="657"/>
      <c r="DD37" s="632">
        <v>127578</v>
      </c>
      <c r="DE37" s="655"/>
      <c r="DF37" s="655"/>
      <c r="DG37" s="655"/>
      <c r="DH37" s="655"/>
      <c r="DI37" s="655"/>
      <c r="DJ37" s="655"/>
      <c r="DK37" s="656"/>
      <c r="DL37" s="632">
        <v>127578</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4105400</v>
      </c>
      <c r="S38" s="624"/>
      <c r="T38" s="624"/>
      <c r="U38" s="624"/>
      <c r="V38" s="624"/>
      <c r="W38" s="624"/>
      <c r="X38" s="624"/>
      <c r="Y38" s="625"/>
      <c r="Z38" s="626">
        <v>4.5999999999999996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1734391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30198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7952021</v>
      </c>
      <c r="CS38" s="624"/>
      <c r="CT38" s="624"/>
      <c r="CU38" s="624"/>
      <c r="CV38" s="624"/>
      <c r="CW38" s="624"/>
      <c r="CX38" s="624"/>
      <c r="CY38" s="625"/>
      <c r="CZ38" s="628">
        <v>9.1</v>
      </c>
      <c r="DA38" s="653"/>
      <c r="DB38" s="653"/>
      <c r="DC38" s="657"/>
      <c r="DD38" s="632">
        <v>6749435</v>
      </c>
      <c r="DE38" s="624"/>
      <c r="DF38" s="624"/>
      <c r="DG38" s="624"/>
      <c r="DH38" s="624"/>
      <c r="DI38" s="624"/>
      <c r="DJ38" s="624"/>
      <c r="DK38" s="625"/>
      <c r="DL38" s="632">
        <v>5452462</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43286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209824</v>
      </c>
      <c r="CS39" s="655"/>
      <c r="CT39" s="655"/>
      <c r="CU39" s="655"/>
      <c r="CV39" s="655"/>
      <c r="CW39" s="655"/>
      <c r="CX39" s="655"/>
      <c r="CY39" s="656"/>
      <c r="CZ39" s="628">
        <v>0.2</v>
      </c>
      <c r="DA39" s="653"/>
      <c r="DB39" s="653"/>
      <c r="DC39" s="657"/>
      <c r="DD39" s="632">
        <v>165571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532000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1195000</v>
      </c>
      <c r="CS40" s="624"/>
      <c r="CT40" s="624"/>
      <c r="CU40" s="624"/>
      <c r="CV40" s="624"/>
      <c r="CW40" s="624"/>
      <c r="CX40" s="624"/>
      <c r="CY40" s="625"/>
      <c r="CZ40" s="628">
        <v>1.4</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89584910</v>
      </c>
      <c r="S41" s="696"/>
      <c r="T41" s="696"/>
      <c r="U41" s="696"/>
      <c r="V41" s="696"/>
      <c r="W41" s="696"/>
      <c r="X41" s="696"/>
      <c r="Y41" s="700"/>
      <c r="Z41" s="701">
        <v>100</v>
      </c>
      <c r="AA41" s="701"/>
      <c r="AB41" s="701"/>
      <c r="AC41" s="701"/>
      <c r="AD41" s="702">
        <v>46855905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2464942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5487079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5351665</v>
      </c>
      <c r="CS42" s="655"/>
      <c r="CT42" s="655"/>
      <c r="CU42" s="655"/>
      <c r="CV42" s="655"/>
      <c r="CW42" s="655"/>
      <c r="CX42" s="655"/>
      <c r="CY42" s="656"/>
      <c r="CZ42" s="628">
        <v>6.1</v>
      </c>
      <c r="DA42" s="653"/>
      <c r="DB42" s="653"/>
      <c r="DC42" s="657"/>
      <c r="DD42" s="632">
        <v>765069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147561</v>
      </c>
      <c r="CS43" s="655"/>
      <c r="CT43" s="655"/>
      <c r="CU43" s="655"/>
      <c r="CV43" s="655"/>
      <c r="CW43" s="655"/>
      <c r="CX43" s="655"/>
      <c r="CY43" s="656"/>
      <c r="CZ43" s="628">
        <v>0.2</v>
      </c>
      <c r="DA43" s="653"/>
      <c r="DB43" s="653"/>
      <c r="DC43" s="657"/>
      <c r="DD43" s="632">
        <v>147561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5351665</v>
      </c>
      <c r="CS44" s="624"/>
      <c r="CT44" s="624"/>
      <c r="CU44" s="624"/>
      <c r="CV44" s="624"/>
      <c r="CW44" s="624"/>
      <c r="CX44" s="624"/>
      <c r="CY44" s="625"/>
      <c r="CZ44" s="628">
        <v>6.1</v>
      </c>
      <c r="DA44" s="629"/>
      <c r="DB44" s="629"/>
      <c r="DC44" s="635"/>
      <c r="DD44" s="632">
        <v>765069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647204</v>
      </c>
      <c r="CS45" s="655"/>
      <c r="CT45" s="655"/>
      <c r="CU45" s="655"/>
      <c r="CV45" s="655"/>
      <c r="CW45" s="655"/>
      <c r="CX45" s="655"/>
      <c r="CY45" s="656"/>
      <c r="CZ45" s="628">
        <v>0.7</v>
      </c>
      <c r="DA45" s="653"/>
      <c r="DB45" s="653"/>
      <c r="DC45" s="657"/>
      <c r="DD45" s="632">
        <v>65653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4704461</v>
      </c>
      <c r="CS46" s="624"/>
      <c r="CT46" s="624"/>
      <c r="CU46" s="624"/>
      <c r="CV46" s="624"/>
      <c r="CW46" s="624"/>
      <c r="CX46" s="624"/>
      <c r="CY46" s="625"/>
      <c r="CZ46" s="628">
        <v>5.4</v>
      </c>
      <c r="DA46" s="629"/>
      <c r="DB46" s="629"/>
      <c r="DC46" s="635"/>
      <c r="DD46" s="632">
        <v>699416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87280518</v>
      </c>
      <c r="CS49" s="682"/>
      <c r="CT49" s="682"/>
      <c r="CU49" s="682"/>
      <c r="CV49" s="682"/>
      <c r="CW49" s="682"/>
      <c r="CX49" s="682"/>
      <c r="CY49" s="711"/>
      <c r="CZ49" s="703">
        <v>100</v>
      </c>
      <c r="DA49" s="712"/>
      <c r="DB49" s="712"/>
      <c r="DC49" s="713"/>
      <c r="DD49" s="714">
        <v>55160055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1ITPOr+uma1vIGy439sIM1W4UZfp+T64FuQOX63Mm/jDqO0XdcU/tr0UbXIbozWDMYH+xYQQjIc+3qbQld40Q==" saltValue="DdSbzhFN9qVshK1OeWQ7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89732</v>
      </c>
      <c r="R7" s="753"/>
      <c r="S7" s="753"/>
      <c r="T7" s="753"/>
      <c r="U7" s="753"/>
      <c r="V7" s="753">
        <v>87427</v>
      </c>
      <c r="W7" s="753"/>
      <c r="X7" s="753"/>
      <c r="Y7" s="753"/>
      <c r="Z7" s="753"/>
      <c r="AA7" s="753">
        <v>2304</v>
      </c>
      <c r="AB7" s="753"/>
      <c r="AC7" s="753"/>
      <c r="AD7" s="753"/>
      <c r="AE7" s="754"/>
      <c r="AF7" s="755">
        <v>2258</v>
      </c>
      <c r="AG7" s="756"/>
      <c r="AH7" s="756"/>
      <c r="AI7" s="756"/>
      <c r="AJ7" s="757"/>
      <c r="AK7" s="758">
        <v>2207</v>
      </c>
      <c r="AL7" s="759"/>
      <c r="AM7" s="759"/>
      <c r="AN7" s="759"/>
      <c r="AO7" s="759"/>
      <c r="AP7" s="759">
        <v>57001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549</v>
      </c>
      <c r="BS7" s="746" t="s">
        <v>550</v>
      </c>
      <c r="BT7" s="747"/>
      <c r="BU7" s="747"/>
      <c r="BV7" s="747"/>
      <c r="BW7" s="747"/>
      <c r="BX7" s="747"/>
      <c r="BY7" s="747"/>
      <c r="BZ7" s="747"/>
      <c r="CA7" s="747"/>
      <c r="CB7" s="747"/>
      <c r="CC7" s="747"/>
      <c r="CD7" s="747"/>
      <c r="CE7" s="747"/>
      <c r="CF7" s="747"/>
      <c r="CG7" s="762"/>
      <c r="CH7" s="743">
        <v>0</v>
      </c>
      <c r="CI7" s="744"/>
      <c r="CJ7" s="744"/>
      <c r="CK7" s="744"/>
      <c r="CL7" s="745"/>
      <c r="CM7" s="743">
        <v>6</v>
      </c>
      <c r="CN7" s="744"/>
      <c r="CO7" s="744"/>
      <c r="CP7" s="744"/>
      <c r="CQ7" s="745"/>
      <c r="CR7" s="743">
        <v>5</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-13</v>
      </c>
      <c r="CI8" s="777"/>
      <c r="CJ8" s="777"/>
      <c r="CK8" s="777"/>
      <c r="CL8" s="778"/>
      <c r="CM8" s="776">
        <v>509</v>
      </c>
      <c r="CN8" s="777"/>
      <c r="CO8" s="777"/>
      <c r="CP8" s="777"/>
      <c r="CQ8" s="778"/>
      <c r="CR8" s="776">
        <v>410</v>
      </c>
      <c r="CS8" s="777"/>
      <c r="CT8" s="777"/>
      <c r="CU8" s="777"/>
      <c r="CV8" s="778"/>
      <c r="CW8" s="776">
        <v>135</v>
      </c>
      <c r="CX8" s="777"/>
      <c r="CY8" s="777"/>
      <c r="CZ8" s="777"/>
      <c r="DA8" s="778"/>
      <c r="DB8" s="776" t="s">
        <v>553</v>
      </c>
      <c r="DC8" s="777"/>
      <c r="DD8" s="777"/>
      <c r="DE8" s="777"/>
      <c r="DF8" s="778"/>
      <c r="DG8" s="776" t="s">
        <v>553</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552</v>
      </c>
      <c r="BT9" s="774"/>
      <c r="BU9" s="774"/>
      <c r="BV9" s="774"/>
      <c r="BW9" s="774"/>
      <c r="BX9" s="774"/>
      <c r="BY9" s="774"/>
      <c r="BZ9" s="774"/>
      <c r="CA9" s="774"/>
      <c r="CB9" s="774"/>
      <c r="CC9" s="774"/>
      <c r="CD9" s="774"/>
      <c r="CE9" s="774"/>
      <c r="CF9" s="774"/>
      <c r="CG9" s="775"/>
      <c r="CH9" s="776">
        <v>1</v>
      </c>
      <c r="CI9" s="777"/>
      <c r="CJ9" s="777"/>
      <c r="CK9" s="777"/>
      <c r="CL9" s="778"/>
      <c r="CM9" s="776">
        <v>214</v>
      </c>
      <c r="CN9" s="777"/>
      <c r="CO9" s="777"/>
      <c r="CP9" s="777"/>
      <c r="CQ9" s="778"/>
      <c r="CR9" s="776">
        <v>200</v>
      </c>
      <c r="CS9" s="777"/>
      <c r="CT9" s="777"/>
      <c r="CU9" s="777"/>
      <c r="CV9" s="778"/>
      <c r="CW9" s="776">
        <v>28</v>
      </c>
      <c r="CX9" s="777"/>
      <c r="CY9" s="777"/>
      <c r="CZ9" s="777"/>
      <c r="DA9" s="778"/>
      <c r="DB9" s="776" t="s">
        <v>553</v>
      </c>
      <c r="DC9" s="777"/>
      <c r="DD9" s="777"/>
      <c r="DE9" s="777"/>
      <c r="DF9" s="778"/>
      <c r="DG9" s="776" t="s">
        <v>553</v>
      </c>
      <c r="DH9" s="777"/>
      <c r="DI9" s="777"/>
      <c r="DJ9" s="777"/>
      <c r="DK9" s="778"/>
      <c r="DL9" s="776" t="s">
        <v>553</v>
      </c>
      <c r="DM9" s="777"/>
      <c r="DN9" s="777"/>
      <c r="DO9" s="777"/>
      <c r="DP9" s="778"/>
      <c r="DQ9" s="776" t="s">
        <v>553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89732</v>
      </c>
      <c r="R23" s="793"/>
      <c r="S23" s="793"/>
      <c r="T23" s="793"/>
      <c r="U23" s="793"/>
      <c r="V23" s="793">
        <v>87427</v>
      </c>
      <c r="W23" s="793"/>
      <c r="X23" s="793"/>
      <c r="Y23" s="793"/>
      <c r="Z23" s="793"/>
      <c r="AA23" s="793">
        <v>2304</v>
      </c>
      <c r="AB23" s="793"/>
      <c r="AC23" s="793"/>
      <c r="AD23" s="793"/>
      <c r="AE23" s="794"/>
      <c r="AF23" s="795">
        <v>2258</v>
      </c>
      <c r="AG23" s="793"/>
      <c r="AH23" s="793"/>
      <c r="AI23" s="793"/>
      <c r="AJ23" s="796"/>
      <c r="AK23" s="797"/>
      <c r="AL23" s="798"/>
      <c r="AM23" s="798"/>
      <c r="AN23" s="798"/>
      <c r="AO23" s="798"/>
      <c r="AP23" s="793">
        <f>AP7</f>
        <v>57001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21527</v>
      </c>
      <c r="R28" s="823"/>
      <c r="S28" s="823"/>
      <c r="T28" s="823"/>
      <c r="U28" s="823"/>
      <c r="V28" s="823">
        <v>21409</v>
      </c>
      <c r="W28" s="823"/>
      <c r="X28" s="823"/>
      <c r="Y28" s="823"/>
      <c r="Z28" s="823"/>
      <c r="AA28" s="823">
        <v>119</v>
      </c>
      <c r="AB28" s="823"/>
      <c r="AC28" s="823"/>
      <c r="AD28" s="823"/>
      <c r="AE28" s="824"/>
      <c r="AF28" s="825">
        <v>116</v>
      </c>
      <c r="AG28" s="823"/>
      <c r="AH28" s="823"/>
      <c r="AI28" s="823"/>
      <c r="AJ28" s="826"/>
      <c r="AK28" s="827">
        <v>2813</v>
      </c>
      <c r="AL28" s="828"/>
      <c r="AM28" s="828"/>
      <c r="AN28" s="828"/>
      <c r="AO28" s="828"/>
      <c r="AP28" s="828">
        <v>150</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18630</v>
      </c>
      <c r="R29" s="784"/>
      <c r="S29" s="784"/>
      <c r="T29" s="784"/>
      <c r="U29" s="784"/>
      <c r="V29" s="784">
        <v>18445</v>
      </c>
      <c r="W29" s="784"/>
      <c r="X29" s="784"/>
      <c r="Y29" s="784"/>
      <c r="Z29" s="784"/>
      <c r="AA29" s="784">
        <v>185</v>
      </c>
      <c r="AB29" s="784"/>
      <c r="AC29" s="784"/>
      <c r="AD29" s="784"/>
      <c r="AE29" s="785"/>
      <c r="AF29" s="786">
        <v>185</v>
      </c>
      <c r="AG29" s="787"/>
      <c r="AH29" s="787"/>
      <c r="AI29" s="787"/>
      <c r="AJ29" s="788"/>
      <c r="AK29" s="834">
        <v>3423</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3468</v>
      </c>
      <c r="R30" s="784"/>
      <c r="S30" s="784"/>
      <c r="T30" s="784"/>
      <c r="U30" s="784"/>
      <c r="V30" s="784">
        <v>3339</v>
      </c>
      <c r="W30" s="784"/>
      <c r="X30" s="784"/>
      <c r="Y30" s="784"/>
      <c r="Z30" s="784"/>
      <c r="AA30" s="784">
        <v>128</v>
      </c>
      <c r="AB30" s="784"/>
      <c r="AC30" s="784"/>
      <c r="AD30" s="784"/>
      <c r="AE30" s="785"/>
      <c r="AF30" s="786">
        <v>128</v>
      </c>
      <c r="AG30" s="787"/>
      <c r="AH30" s="787"/>
      <c r="AI30" s="787"/>
      <c r="AJ30" s="788"/>
      <c r="AK30" s="834">
        <v>2505</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6881</v>
      </c>
      <c r="R31" s="784"/>
      <c r="S31" s="784"/>
      <c r="T31" s="784"/>
      <c r="U31" s="784"/>
      <c r="V31" s="784">
        <v>6284</v>
      </c>
      <c r="W31" s="784"/>
      <c r="X31" s="784"/>
      <c r="Y31" s="784"/>
      <c r="Z31" s="784"/>
      <c r="AA31" s="784">
        <v>597</v>
      </c>
      <c r="AB31" s="784"/>
      <c r="AC31" s="784"/>
      <c r="AD31" s="784"/>
      <c r="AE31" s="785"/>
      <c r="AF31" s="786">
        <v>1299</v>
      </c>
      <c r="AG31" s="787"/>
      <c r="AH31" s="787"/>
      <c r="AI31" s="787"/>
      <c r="AJ31" s="788"/>
      <c r="AK31" s="834">
        <v>1734</v>
      </c>
      <c r="AL31" s="830"/>
      <c r="AM31" s="830"/>
      <c r="AN31" s="830"/>
      <c r="AO31" s="830"/>
      <c r="AP31" s="830">
        <v>25477</v>
      </c>
      <c r="AQ31" s="830"/>
      <c r="AR31" s="830"/>
      <c r="AS31" s="830"/>
      <c r="AT31" s="830"/>
      <c r="AU31" s="830">
        <v>15286</v>
      </c>
      <c r="AV31" s="830"/>
      <c r="AW31" s="830"/>
      <c r="AX31" s="830"/>
      <c r="AY31" s="830"/>
      <c r="AZ31" s="831" t="s">
        <v>553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12454</v>
      </c>
      <c r="R32" s="784"/>
      <c r="S32" s="784"/>
      <c r="T32" s="784"/>
      <c r="U32" s="784"/>
      <c r="V32" s="784">
        <v>12749</v>
      </c>
      <c r="W32" s="784"/>
      <c r="X32" s="784"/>
      <c r="Y32" s="784"/>
      <c r="Z32" s="784"/>
      <c r="AA32" s="784">
        <v>-295</v>
      </c>
      <c r="AB32" s="784"/>
      <c r="AC32" s="784"/>
      <c r="AD32" s="784"/>
      <c r="AE32" s="785"/>
      <c r="AF32" s="786">
        <v>1345</v>
      </c>
      <c r="AG32" s="787"/>
      <c r="AH32" s="787"/>
      <c r="AI32" s="787"/>
      <c r="AJ32" s="788"/>
      <c r="AK32" s="834">
        <v>1758</v>
      </c>
      <c r="AL32" s="830"/>
      <c r="AM32" s="830"/>
      <c r="AN32" s="830"/>
      <c r="AO32" s="830"/>
      <c r="AP32" s="830">
        <v>2529</v>
      </c>
      <c r="AQ32" s="830"/>
      <c r="AR32" s="830"/>
      <c r="AS32" s="830"/>
      <c r="AT32" s="830"/>
      <c r="AU32" s="830">
        <v>1535</v>
      </c>
      <c r="AV32" s="830"/>
      <c r="AW32" s="830"/>
      <c r="AX32" s="830"/>
      <c r="AY32" s="830"/>
      <c r="AZ32" s="831" t="s">
        <v>553</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3073</v>
      </c>
      <c r="AG63" s="844"/>
      <c r="AH63" s="844"/>
      <c r="AI63" s="844"/>
      <c r="AJ63" s="845"/>
      <c r="AK63" s="846"/>
      <c r="AL63" s="841"/>
      <c r="AM63" s="841"/>
      <c r="AN63" s="841"/>
      <c r="AO63" s="841"/>
      <c r="AP63" s="844">
        <f>AP31+AP32+AP28</f>
        <v>28156</v>
      </c>
      <c r="AQ63" s="844"/>
      <c r="AR63" s="844"/>
      <c r="AS63" s="844"/>
      <c r="AT63" s="844"/>
      <c r="AU63" s="844">
        <f>AU31+AU32</f>
        <v>16821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546</v>
      </c>
      <c r="C68" s="870"/>
      <c r="D68" s="870"/>
      <c r="E68" s="870"/>
      <c r="F68" s="870"/>
      <c r="G68" s="870"/>
      <c r="H68" s="870"/>
      <c r="I68" s="870"/>
      <c r="J68" s="870"/>
      <c r="K68" s="870"/>
      <c r="L68" s="870"/>
      <c r="M68" s="870"/>
      <c r="N68" s="870"/>
      <c r="O68" s="870"/>
      <c r="P68" s="871"/>
      <c r="Q68" s="872">
        <v>591</v>
      </c>
      <c r="R68" s="866"/>
      <c r="S68" s="866"/>
      <c r="T68" s="866"/>
      <c r="U68" s="866"/>
      <c r="V68" s="866">
        <v>501</v>
      </c>
      <c r="W68" s="866"/>
      <c r="X68" s="866"/>
      <c r="Y68" s="866"/>
      <c r="Z68" s="866"/>
      <c r="AA68" s="866">
        <v>89</v>
      </c>
      <c r="AB68" s="866"/>
      <c r="AC68" s="866"/>
      <c r="AD68" s="866"/>
      <c r="AE68" s="866"/>
      <c r="AF68" s="866">
        <v>89</v>
      </c>
      <c r="AG68" s="866"/>
      <c r="AH68" s="866"/>
      <c r="AI68" s="866"/>
      <c r="AJ68" s="866"/>
      <c r="AK68" s="866" t="s">
        <v>553</v>
      </c>
      <c r="AL68" s="866"/>
      <c r="AM68" s="866"/>
      <c r="AN68" s="866"/>
      <c r="AO68" s="866"/>
      <c r="AP68" s="866">
        <v>145</v>
      </c>
      <c r="AQ68" s="866"/>
      <c r="AR68" s="866"/>
      <c r="AS68" s="866"/>
      <c r="AT68" s="866"/>
      <c r="AU68" s="866">
        <v>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547</v>
      </c>
      <c r="C69" s="874"/>
      <c r="D69" s="874"/>
      <c r="E69" s="874"/>
      <c r="F69" s="874"/>
      <c r="G69" s="874"/>
      <c r="H69" s="874"/>
      <c r="I69" s="874"/>
      <c r="J69" s="874"/>
      <c r="K69" s="874"/>
      <c r="L69" s="874"/>
      <c r="M69" s="874"/>
      <c r="N69" s="874"/>
      <c r="O69" s="874"/>
      <c r="P69" s="875"/>
      <c r="Q69" s="876">
        <v>4407</v>
      </c>
      <c r="R69" s="830"/>
      <c r="S69" s="830"/>
      <c r="T69" s="830"/>
      <c r="U69" s="830"/>
      <c r="V69" s="830">
        <v>4087</v>
      </c>
      <c r="W69" s="830"/>
      <c r="X69" s="830"/>
      <c r="Y69" s="830"/>
      <c r="Z69" s="830"/>
      <c r="AA69" s="830">
        <v>320</v>
      </c>
      <c r="AB69" s="830"/>
      <c r="AC69" s="830"/>
      <c r="AD69" s="830"/>
      <c r="AE69" s="830"/>
      <c r="AF69" s="830">
        <v>320</v>
      </c>
      <c r="AG69" s="830"/>
      <c r="AH69" s="830"/>
      <c r="AI69" s="830"/>
      <c r="AJ69" s="830"/>
      <c r="AK69" s="830">
        <v>507</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548</v>
      </c>
      <c r="C70" s="874"/>
      <c r="D70" s="874"/>
      <c r="E70" s="874"/>
      <c r="F70" s="874"/>
      <c r="G70" s="874"/>
      <c r="H70" s="874"/>
      <c r="I70" s="874"/>
      <c r="J70" s="874"/>
      <c r="K70" s="874"/>
      <c r="L70" s="874"/>
      <c r="M70" s="874"/>
      <c r="N70" s="874"/>
      <c r="O70" s="874"/>
      <c r="P70" s="875"/>
      <c r="Q70" s="876">
        <v>1092963</v>
      </c>
      <c r="R70" s="830"/>
      <c r="S70" s="830"/>
      <c r="T70" s="830"/>
      <c r="U70" s="830"/>
      <c r="V70" s="830">
        <v>1080088</v>
      </c>
      <c r="W70" s="830"/>
      <c r="X70" s="830"/>
      <c r="Y70" s="830"/>
      <c r="Z70" s="830"/>
      <c r="AA70" s="830">
        <v>12875</v>
      </c>
      <c r="AB70" s="830"/>
      <c r="AC70" s="830"/>
      <c r="AD70" s="830"/>
      <c r="AE70" s="830"/>
      <c r="AF70" s="830">
        <v>12875</v>
      </c>
      <c r="AG70" s="830"/>
      <c r="AH70" s="830"/>
      <c r="AI70" s="830"/>
      <c r="AJ70" s="830"/>
      <c r="AK70" s="830">
        <v>8791</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f>
        <v>13284</v>
      </c>
      <c r="AG88" s="844"/>
      <c r="AH88" s="844"/>
      <c r="AI88" s="844"/>
      <c r="AJ88" s="844"/>
      <c r="AK88" s="841"/>
      <c r="AL88" s="841"/>
      <c r="AM88" s="841"/>
      <c r="AN88" s="841"/>
      <c r="AO88" s="841"/>
      <c r="AP88" s="844">
        <f>AP68</f>
        <v>145</v>
      </c>
      <c r="AQ88" s="844"/>
      <c r="AR88" s="844"/>
      <c r="AS88" s="844"/>
      <c r="AT88" s="844"/>
      <c r="AU88" s="844">
        <f>AU68</f>
        <v>52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CR7+CR8+CR9</f>
        <v>615</v>
      </c>
      <c r="CS102" s="852"/>
      <c r="CT102" s="852"/>
      <c r="CU102" s="852"/>
      <c r="CV102" s="891"/>
      <c r="CW102" s="890">
        <f>CW8+CW9</f>
        <v>163</v>
      </c>
      <c r="CX102" s="852"/>
      <c r="CY102" s="852"/>
      <c r="CZ102" s="852"/>
      <c r="DA102" s="891"/>
      <c r="DB102" s="890" t="s">
        <v>553</v>
      </c>
      <c r="DC102" s="852"/>
      <c r="DD102" s="852"/>
      <c r="DE102" s="852"/>
      <c r="DF102" s="891"/>
      <c r="DG102" s="890" t="s">
        <v>553</v>
      </c>
      <c r="DH102" s="852"/>
      <c r="DI102" s="852"/>
      <c r="DJ102" s="852"/>
      <c r="DK102" s="891"/>
      <c r="DL102" s="890" t="s">
        <v>553</v>
      </c>
      <c r="DM102" s="852"/>
      <c r="DN102" s="852"/>
      <c r="DO102" s="852"/>
      <c r="DP102" s="891"/>
      <c r="DQ102" s="890" t="s">
        <v>553</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5239521</v>
      </c>
      <c r="AB110" s="900"/>
      <c r="AC110" s="900"/>
      <c r="AD110" s="900"/>
      <c r="AE110" s="901"/>
      <c r="AF110" s="902">
        <v>5561367</v>
      </c>
      <c r="AG110" s="900"/>
      <c r="AH110" s="900"/>
      <c r="AI110" s="900"/>
      <c r="AJ110" s="901"/>
      <c r="AK110" s="902">
        <v>5902796</v>
      </c>
      <c r="AL110" s="900"/>
      <c r="AM110" s="900"/>
      <c r="AN110" s="900"/>
      <c r="AO110" s="901"/>
      <c r="AP110" s="903">
        <v>13.8</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58300039</v>
      </c>
      <c r="BR110" s="931"/>
      <c r="BS110" s="931"/>
      <c r="BT110" s="931"/>
      <c r="BU110" s="931"/>
      <c r="BV110" s="931">
        <v>58568012</v>
      </c>
      <c r="BW110" s="931"/>
      <c r="BX110" s="931"/>
      <c r="BY110" s="931"/>
      <c r="BZ110" s="931"/>
      <c r="CA110" s="931">
        <v>57000662</v>
      </c>
      <c r="CB110" s="931"/>
      <c r="CC110" s="931"/>
      <c r="CD110" s="931"/>
      <c r="CE110" s="931"/>
      <c r="CF110" s="944">
        <v>133.69999999999999</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1708540</v>
      </c>
      <c r="BR111" s="926"/>
      <c r="BS111" s="926"/>
      <c r="BT111" s="926"/>
      <c r="BU111" s="926"/>
      <c r="BV111" s="926">
        <v>1602803</v>
      </c>
      <c r="BW111" s="926"/>
      <c r="BX111" s="926"/>
      <c r="BY111" s="926"/>
      <c r="BZ111" s="926"/>
      <c r="CA111" s="926">
        <v>1496026</v>
      </c>
      <c r="CB111" s="926"/>
      <c r="CC111" s="926"/>
      <c r="CD111" s="926"/>
      <c r="CE111" s="926"/>
      <c r="CF111" s="920">
        <v>3.5</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49067</v>
      </c>
      <c r="AB112" s="959"/>
      <c r="AC112" s="959"/>
      <c r="AD112" s="959"/>
      <c r="AE112" s="960"/>
      <c r="AF112" s="961">
        <v>42400</v>
      </c>
      <c r="AG112" s="959"/>
      <c r="AH112" s="959"/>
      <c r="AI112" s="959"/>
      <c r="AJ112" s="960"/>
      <c r="AK112" s="961">
        <v>49067</v>
      </c>
      <c r="AL112" s="959"/>
      <c r="AM112" s="959"/>
      <c r="AN112" s="959"/>
      <c r="AO112" s="960"/>
      <c r="AP112" s="962">
        <v>0.1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17107726</v>
      </c>
      <c r="BR112" s="926"/>
      <c r="BS112" s="926"/>
      <c r="BT112" s="926"/>
      <c r="BU112" s="926"/>
      <c r="BV112" s="926">
        <v>16262097</v>
      </c>
      <c r="BW112" s="926"/>
      <c r="BX112" s="926"/>
      <c r="BY112" s="926"/>
      <c r="BZ112" s="926"/>
      <c r="CA112" s="926">
        <v>16821275</v>
      </c>
      <c r="CB112" s="926"/>
      <c r="CC112" s="926"/>
      <c r="CD112" s="926"/>
      <c r="CE112" s="926"/>
      <c r="CF112" s="920">
        <v>39.5</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2029693</v>
      </c>
      <c r="AB113" s="938"/>
      <c r="AC113" s="938"/>
      <c r="AD113" s="938"/>
      <c r="AE113" s="939"/>
      <c r="AF113" s="940">
        <v>1982944</v>
      </c>
      <c r="AG113" s="938"/>
      <c r="AH113" s="938"/>
      <c r="AI113" s="938"/>
      <c r="AJ113" s="939"/>
      <c r="AK113" s="940">
        <v>1858470</v>
      </c>
      <c r="AL113" s="938"/>
      <c r="AM113" s="938"/>
      <c r="AN113" s="938"/>
      <c r="AO113" s="939"/>
      <c r="AP113" s="941">
        <v>4.4000000000000004</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22453</v>
      </c>
      <c r="BR113" s="926"/>
      <c r="BS113" s="926"/>
      <c r="BT113" s="926"/>
      <c r="BU113" s="926"/>
      <c r="BV113" s="926">
        <v>29030</v>
      </c>
      <c r="BW113" s="926"/>
      <c r="BX113" s="926"/>
      <c r="BY113" s="926"/>
      <c r="BZ113" s="926"/>
      <c r="CA113" s="926">
        <v>52214</v>
      </c>
      <c r="CB113" s="926"/>
      <c r="CC113" s="926"/>
      <c r="CD113" s="926"/>
      <c r="CE113" s="926"/>
      <c r="CF113" s="920">
        <v>0.1</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3324</v>
      </c>
      <c r="AB114" s="959"/>
      <c r="AC114" s="959"/>
      <c r="AD114" s="959"/>
      <c r="AE114" s="960"/>
      <c r="AF114" s="961">
        <v>3331</v>
      </c>
      <c r="AG114" s="959"/>
      <c r="AH114" s="959"/>
      <c r="AI114" s="959"/>
      <c r="AJ114" s="960"/>
      <c r="AK114" s="961">
        <v>3347</v>
      </c>
      <c r="AL114" s="959"/>
      <c r="AM114" s="959"/>
      <c r="AN114" s="959"/>
      <c r="AO114" s="960"/>
      <c r="AP114" s="962">
        <v>0</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8220365</v>
      </c>
      <c r="BR114" s="926"/>
      <c r="BS114" s="926"/>
      <c r="BT114" s="926"/>
      <c r="BU114" s="926"/>
      <c r="BV114" s="926">
        <v>8187693</v>
      </c>
      <c r="BW114" s="926"/>
      <c r="BX114" s="926"/>
      <c r="BY114" s="926"/>
      <c r="BZ114" s="926"/>
      <c r="CA114" s="926">
        <v>8451632</v>
      </c>
      <c r="CB114" s="926"/>
      <c r="CC114" s="926"/>
      <c r="CD114" s="926"/>
      <c r="CE114" s="926"/>
      <c r="CF114" s="920">
        <v>19.8</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94441</v>
      </c>
      <c r="AB115" s="938"/>
      <c r="AC115" s="938"/>
      <c r="AD115" s="938"/>
      <c r="AE115" s="939"/>
      <c r="AF115" s="940">
        <v>94441</v>
      </c>
      <c r="AG115" s="938"/>
      <c r="AH115" s="938"/>
      <c r="AI115" s="938"/>
      <c r="AJ115" s="939"/>
      <c r="AK115" s="940">
        <v>122735</v>
      </c>
      <c r="AL115" s="938"/>
      <c r="AM115" s="938"/>
      <c r="AN115" s="938"/>
      <c r="AO115" s="939"/>
      <c r="AP115" s="941">
        <v>0.3</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7416046</v>
      </c>
      <c r="AB117" s="979"/>
      <c r="AC117" s="979"/>
      <c r="AD117" s="979"/>
      <c r="AE117" s="980"/>
      <c r="AF117" s="981">
        <v>7684483</v>
      </c>
      <c r="AG117" s="979"/>
      <c r="AH117" s="979"/>
      <c r="AI117" s="979"/>
      <c r="AJ117" s="980"/>
      <c r="AK117" s="981">
        <v>7936415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85359123</v>
      </c>
      <c r="BR119" s="1000"/>
      <c r="BS119" s="1000"/>
      <c r="BT119" s="1000"/>
      <c r="BU119" s="1000"/>
      <c r="BV119" s="1000">
        <v>84649635</v>
      </c>
      <c r="BW119" s="1000"/>
      <c r="BX119" s="1000"/>
      <c r="BY119" s="1000"/>
      <c r="BZ119" s="1000"/>
      <c r="CA119" s="1000">
        <v>83821809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1708540</v>
      </c>
      <c r="DH119" s="986"/>
      <c r="DI119" s="986"/>
      <c r="DJ119" s="986"/>
      <c r="DK119" s="987"/>
      <c r="DL119" s="985">
        <v>1602803</v>
      </c>
      <c r="DM119" s="986"/>
      <c r="DN119" s="986"/>
      <c r="DO119" s="986"/>
      <c r="DP119" s="987"/>
      <c r="DQ119" s="985">
        <v>1496026</v>
      </c>
      <c r="DR119" s="986"/>
      <c r="DS119" s="986"/>
      <c r="DT119" s="986"/>
      <c r="DU119" s="987"/>
      <c r="DV119" s="988">
        <v>3.5</v>
      </c>
      <c r="DW119" s="989"/>
      <c r="DX119" s="989"/>
      <c r="DY119" s="989"/>
      <c r="DZ119" s="990"/>
    </row>
    <row r="120" spans="1:130" s="230" customFormat="1" ht="26.25" customHeight="1" x14ac:dyDescent="0.2">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10264108</v>
      </c>
      <c r="BR120" s="931"/>
      <c r="BS120" s="931"/>
      <c r="BT120" s="931"/>
      <c r="BU120" s="931"/>
      <c r="BV120" s="931">
        <v>11632496</v>
      </c>
      <c r="BW120" s="931"/>
      <c r="BX120" s="931"/>
      <c r="BY120" s="931"/>
      <c r="BZ120" s="931"/>
      <c r="CA120" s="931">
        <v>10809392</v>
      </c>
      <c r="CB120" s="931"/>
      <c r="CC120" s="931"/>
      <c r="CD120" s="931"/>
      <c r="CE120" s="931"/>
      <c r="CF120" s="944">
        <v>25.4</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15006343</v>
      </c>
      <c r="DH120" s="931"/>
      <c r="DI120" s="931"/>
      <c r="DJ120" s="931"/>
      <c r="DK120" s="931"/>
      <c r="DL120" s="931">
        <v>14682586</v>
      </c>
      <c r="DM120" s="931"/>
      <c r="DN120" s="931"/>
      <c r="DO120" s="931"/>
      <c r="DP120" s="931"/>
      <c r="DQ120" s="931">
        <v>15286178</v>
      </c>
      <c r="DR120" s="931"/>
      <c r="DS120" s="931"/>
      <c r="DT120" s="931"/>
      <c r="DU120" s="931"/>
      <c r="DV120" s="932">
        <v>35.9</v>
      </c>
      <c r="DW120" s="932"/>
      <c r="DX120" s="932"/>
      <c r="DY120" s="932"/>
      <c r="DZ120" s="933"/>
    </row>
    <row r="121" spans="1:130" s="230" customFormat="1" ht="26.25" customHeight="1" x14ac:dyDescent="0.2">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20191487</v>
      </c>
      <c r="BR121" s="926"/>
      <c r="BS121" s="926"/>
      <c r="BT121" s="926"/>
      <c r="BU121" s="926"/>
      <c r="BV121" s="926">
        <v>19729447</v>
      </c>
      <c r="BW121" s="926"/>
      <c r="BX121" s="926"/>
      <c r="BY121" s="926"/>
      <c r="BZ121" s="926"/>
      <c r="CA121" s="926">
        <v>18518237</v>
      </c>
      <c r="CB121" s="926"/>
      <c r="CC121" s="926"/>
      <c r="CD121" s="926"/>
      <c r="CE121" s="926"/>
      <c r="CF121" s="920">
        <v>43.4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2101383</v>
      </c>
      <c r="DH121" s="926"/>
      <c r="DI121" s="926"/>
      <c r="DJ121" s="926"/>
      <c r="DK121" s="926"/>
      <c r="DL121" s="926">
        <v>1579511</v>
      </c>
      <c r="DM121" s="926"/>
      <c r="DN121" s="926"/>
      <c r="DO121" s="926"/>
      <c r="DP121" s="926"/>
      <c r="DQ121" s="926">
        <v>1535097</v>
      </c>
      <c r="DR121" s="926"/>
      <c r="DS121" s="926"/>
      <c r="DT121" s="926"/>
      <c r="DU121" s="926"/>
      <c r="DV121" s="927">
        <v>3.6</v>
      </c>
      <c r="DW121" s="927"/>
      <c r="DX121" s="927"/>
      <c r="DY121" s="927"/>
      <c r="DZ121" s="928"/>
    </row>
    <row r="122" spans="1:130" s="230" customFormat="1" ht="26.25" customHeight="1" x14ac:dyDescent="0.2">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40554600</v>
      </c>
      <c r="BR122" s="1000"/>
      <c r="BS122" s="1000"/>
      <c r="BT122" s="1000"/>
      <c r="BU122" s="1000"/>
      <c r="BV122" s="1000">
        <v>39321809</v>
      </c>
      <c r="BW122" s="1000"/>
      <c r="BX122" s="1000"/>
      <c r="BY122" s="1000"/>
      <c r="BZ122" s="1000"/>
      <c r="CA122" s="1000">
        <v>37518690</v>
      </c>
      <c r="CB122" s="1000"/>
      <c r="CC122" s="1000"/>
      <c r="CD122" s="1000"/>
      <c r="CE122" s="1000"/>
      <c r="CF122" s="1017">
        <v>88</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71010195</v>
      </c>
      <c r="BR123" s="1064"/>
      <c r="BS123" s="1064"/>
      <c r="BT123" s="1064"/>
      <c r="BU123" s="1064"/>
      <c r="BV123" s="1064">
        <v>70683752</v>
      </c>
      <c r="BW123" s="1064"/>
      <c r="BX123" s="1064"/>
      <c r="BY123" s="1064"/>
      <c r="BZ123" s="1064"/>
      <c r="CA123" s="1064">
        <v>66846319</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34.5</v>
      </c>
      <c r="BR124" s="1027"/>
      <c r="BS124" s="1027"/>
      <c r="BT124" s="1027"/>
      <c r="BU124" s="1027"/>
      <c r="BV124" s="1027">
        <v>33.700000000000003</v>
      </c>
      <c r="BW124" s="1027"/>
      <c r="BX124" s="1027"/>
      <c r="BY124" s="1027"/>
      <c r="BZ124" s="1027"/>
      <c r="CA124" s="1027">
        <v>39.799999999999997</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94441</v>
      </c>
      <c r="AB126" s="959"/>
      <c r="AC126" s="959"/>
      <c r="AD126" s="959"/>
      <c r="AE126" s="960"/>
      <c r="AF126" s="961">
        <v>94441</v>
      </c>
      <c r="AG126" s="959"/>
      <c r="AH126" s="959"/>
      <c r="AI126" s="959"/>
      <c r="AJ126" s="960"/>
      <c r="AK126" s="961">
        <v>122735</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2051768</v>
      </c>
      <c r="AB128" s="1046"/>
      <c r="AC128" s="1046"/>
      <c r="AD128" s="1046"/>
      <c r="AE128" s="1047"/>
      <c r="AF128" s="1048">
        <v>1989328</v>
      </c>
      <c r="AG128" s="1046"/>
      <c r="AH128" s="1046"/>
      <c r="AI128" s="1046"/>
      <c r="AJ128" s="1047"/>
      <c r="AK128" s="1048">
        <v>1998957</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11.32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45487520</v>
      </c>
      <c r="AB129" s="959"/>
      <c r="AC129" s="959"/>
      <c r="AD129" s="959"/>
      <c r="AE129" s="960"/>
      <c r="AF129" s="961">
        <v>45264887</v>
      </c>
      <c r="AG129" s="959"/>
      <c r="AH129" s="959"/>
      <c r="AI129" s="959"/>
      <c r="AJ129" s="960"/>
      <c r="AK129" s="961">
        <v>46314742</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16.32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3923625</v>
      </c>
      <c r="AB130" s="959"/>
      <c r="AC130" s="959"/>
      <c r="AD130" s="959"/>
      <c r="AE130" s="960"/>
      <c r="AF130" s="961">
        <v>3861409</v>
      </c>
      <c r="AG130" s="959"/>
      <c r="AH130" s="959"/>
      <c r="AI130" s="959"/>
      <c r="AJ130" s="960"/>
      <c r="AK130" s="961">
        <v>3676643</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4.3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41563895</v>
      </c>
      <c r="AB131" s="986"/>
      <c r="AC131" s="986"/>
      <c r="AD131" s="986"/>
      <c r="AE131" s="987"/>
      <c r="AF131" s="985">
        <v>41403478</v>
      </c>
      <c r="AG131" s="986"/>
      <c r="AH131" s="986"/>
      <c r="AI131" s="986"/>
      <c r="AJ131" s="987"/>
      <c r="AK131" s="985">
        <v>42638099</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39.799999999999997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3.466116446</v>
      </c>
      <c r="AB132" s="1097"/>
      <c r="AC132" s="1097"/>
      <c r="AD132" s="1097"/>
      <c r="AE132" s="1098"/>
      <c r="AF132" s="1099">
        <v>4.4289660880000001</v>
      </c>
      <c r="AG132" s="1097"/>
      <c r="AH132" s="1097"/>
      <c r="AI132" s="1097"/>
      <c r="AJ132" s="1098"/>
      <c r="AK132" s="1099">
        <v>5.3023353599999998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2.8</v>
      </c>
      <c r="AB133" s="1080"/>
      <c r="AC133" s="1080"/>
      <c r="AD133" s="1080"/>
      <c r="AE133" s="1081"/>
      <c r="AF133" s="1079">
        <v>3.4</v>
      </c>
      <c r="AG133" s="1080"/>
      <c r="AH133" s="1080"/>
      <c r="AI133" s="1080"/>
      <c r="AJ133" s="1081"/>
      <c r="AK133" s="1079">
        <v>4.3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C34bdfJqRxbZjlkI6RRnd0RC9P7PZfcyy8gn3kl9I7ONTi3K3teqCAlhb7R34Fjal3LTTgc3Z6iiVGRnDy3+Q==" saltValue="g+7N//h1zeYyI8yA2sYE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zNhMK2Xf+zyFLCOmJ7u7RCLOavA8EodYz751edDsSJFmc7UqZ6GyFLEQuT0TDvG1A+y4l1Sdto0GMttuFbKQ==" saltValue="Tl8/Acu6zeN2o1iHIXDb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YVsJf8JkR92+RSQiB5b65xpcgR+JRwbgqed7jy+e4/j0ueUj+yKI66/vmSjb9bttq5o4aJwDZB83hY8qw4M1g==" saltValue="ezHoMwrC4pROeyK/difT4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12652833</v>
      </c>
      <c r="AP9" s="281">
        <v>51636</v>
      </c>
      <c r="AQ9" s="282">
        <v>64047</v>
      </c>
      <c r="AR9" s="283">
        <v>-19.399999999999999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13257</v>
      </c>
      <c r="AP10" s="284">
        <v>54</v>
      </c>
      <c r="AQ10" s="285">
        <v>2298</v>
      </c>
      <c r="AR10" s="286">
        <v>-97.7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1093512</v>
      </c>
      <c r="AP11" s="284">
        <v>4463</v>
      </c>
      <c r="AQ11" s="285">
        <v>1764</v>
      </c>
      <c r="AR11" s="286">
        <v>153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30</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578817</v>
      </c>
      <c r="AP13" s="284">
        <v>2362</v>
      </c>
      <c r="AQ13" s="285">
        <v>1643</v>
      </c>
      <c r="AR13" s="286">
        <v>43.8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147561</v>
      </c>
      <c r="AP14" s="284">
        <v>602</v>
      </c>
      <c r="AQ14" s="285">
        <v>1378</v>
      </c>
      <c r="AR14" s="286">
        <v>-56.3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-369525</v>
      </c>
      <c r="AP15" s="284">
        <v>-1508</v>
      </c>
      <c r="AQ15" s="285">
        <v>-2215</v>
      </c>
      <c r="AR15" s="286">
        <v>-31.9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14116455</v>
      </c>
      <c r="AP16" s="284">
        <v>57609</v>
      </c>
      <c r="AQ16" s="285">
        <v>68944</v>
      </c>
      <c r="AR16" s="286">
        <v>-16.399999999999999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5.22</v>
      </c>
      <c r="AP21" s="298">
        <v>6.5</v>
      </c>
      <c r="AQ21" s="299">
        <v>-1.28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95.7</v>
      </c>
      <c r="AP22" s="303">
        <v>99.5</v>
      </c>
      <c r="AQ22" s="304">
        <v>-3.8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5902796</v>
      </c>
      <c r="AP32" s="312">
        <v>24089</v>
      </c>
      <c r="AQ32" s="313">
        <v>30222</v>
      </c>
      <c r="AR32" s="314">
        <v>-20.3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v>49067</v>
      </c>
      <c r="AP34" s="312">
        <v>200</v>
      </c>
      <c r="AQ34" s="313">
        <v>22</v>
      </c>
      <c r="AR34" s="314">
        <v>809.1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1858470</v>
      </c>
      <c r="AP35" s="312">
        <v>7584</v>
      </c>
      <c r="AQ35" s="313">
        <v>7968</v>
      </c>
      <c r="AR35" s="314">
        <v>-4.8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3347</v>
      </c>
      <c r="AP36" s="312">
        <v>14</v>
      </c>
      <c r="AQ36" s="313">
        <v>535</v>
      </c>
      <c r="AR36" s="314">
        <v>-97.4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122735</v>
      </c>
      <c r="AP37" s="312">
        <v>501</v>
      </c>
      <c r="AQ37" s="313">
        <v>897</v>
      </c>
      <c r="AR37" s="314">
        <v>-44.1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0</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-1998957</v>
      </c>
      <c r="AP39" s="312">
        <v>-8158</v>
      </c>
      <c r="AQ39" s="313">
        <v>-7440</v>
      </c>
      <c r="AR39" s="314">
        <v>9.6999999999999993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-3676643</v>
      </c>
      <c r="AP40" s="312">
        <v>-15004</v>
      </c>
      <c r="AQ40" s="313">
        <v>-23690</v>
      </c>
      <c r="AR40" s="314">
        <v>-36.700000000000003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2260815</v>
      </c>
      <c r="AP41" s="312">
        <v>9226</v>
      </c>
      <c r="AQ41" s="313">
        <v>8515</v>
      </c>
      <c r="AR41" s="314">
        <v>8.3000000000000007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6221104</v>
      </c>
      <c r="AN51" s="334">
        <v>26009</v>
      </c>
      <c r="AO51" s="335">
        <v>-26.5</v>
      </c>
      <c r="AP51" s="336">
        <v>46035</v>
      </c>
      <c r="AQ51" s="337">
        <v>2.2999999999999998</v>
      </c>
      <c r="AR51" s="338">
        <v>-28.8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4290918</v>
      </c>
      <c r="AN52" s="342">
        <v>17939</v>
      </c>
      <c r="AO52" s="343">
        <v>-8.1999999999999993</v>
      </c>
      <c r="AP52" s="344">
        <v>25158</v>
      </c>
      <c r="AQ52" s="345">
        <v>-0.4</v>
      </c>
      <c r="AR52" s="346">
        <v>-7.8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5246728</v>
      </c>
      <c r="AN53" s="334">
        <v>21771</v>
      </c>
      <c r="AO53" s="335">
        <v>-16.3</v>
      </c>
      <c r="AP53" s="336">
        <v>43261</v>
      </c>
      <c r="AQ53" s="337">
        <v>-6</v>
      </c>
      <c r="AR53" s="338">
        <v>-10.3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3666482</v>
      </c>
      <c r="AN54" s="342">
        <v>15214</v>
      </c>
      <c r="AO54" s="343">
        <v>-15.2</v>
      </c>
      <c r="AP54" s="344">
        <v>24721</v>
      </c>
      <c r="AQ54" s="345">
        <v>-1.7</v>
      </c>
      <c r="AR54" s="346">
        <v>-13.5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8162289</v>
      </c>
      <c r="AN55" s="334">
        <v>33598</v>
      </c>
      <c r="AO55" s="335">
        <v>54.3</v>
      </c>
      <c r="AP55" s="336">
        <v>40626</v>
      </c>
      <c r="AQ55" s="337">
        <v>-6.1</v>
      </c>
      <c r="AR55" s="338">
        <v>60.4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5399517</v>
      </c>
      <c r="AN56" s="342">
        <v>22226</v>
      </c>
      <c r="AO56" s="343">
        <v>46.1</v>
      </c>
      <c r="AP56" s="344">
        <v>24279</v>
      </c>
      <c r="AQ56" s="345">
        <v>-1.8</v>
      </c>
      <c r="AR56" s="346">
        <v>47.9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7637218</v>
      </c>
      <c r="AN57" s="334">
        <v>31246</v>
      </c>
      <c r="AO57" s="335">
        <v>-7</v>
      </c>
      <c r="AP57" s="336">
        <v>46133</v>
      </c>
      <c r="AQ57" s="337">
        <v>13.6</v>
      </c>
      <c r="AR57" s="338">
        <v>-20.6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5477056</v>
      </c>
      <c r="AN58" s="342">
        <v>22408</v>
      </c>
      <c r="AO58" s="343">
        <v>0.8</v>
      </c>
      <c r="AP58" s="344">
        <v>27280</v>
      </c>
      <c r="AQ58" s="345">
        <v>12.4</v>
      </c>
      <c r="AR58" s="346">
        <v>-11.6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5351665</v>
      </c>
      <c r="AN59" s="334">
        <v>21840</v>
      </c>
      <c r="AO59" s="335">
        <v>-30.1</v>
      </c>
      <c r="AP59" s="336">
        <v>49174</v>
      </c>
      <c r="AQ59" s="337">
        <v>6.6</v>
      </c>
      <c r="AR59" s="338">
        <v>-36.700000000000003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4704461</v>
      </c>
      <c r="AN60" s="342">
        <v>19199</v>
      </c>
      <c r="AO60" s="343">
        <v>-14.3</v>
      </c>
      <c r="AP60" s="344">
        <v>29896</v>
      </c>
      <c r="AQ60" s="345">
        <v>9.6</v>
      </c>
      <c r="AR60" s="346">
        <v>-23.9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6523801</v>
      </c>
      <c r="AN61" s="349">
        <v>26893</v>
      </c>
      <c r="AO61" s="350">
        <v>-5.0999999999999996</v>
      </c>
      <c r="AP61" s="351">
        <v>45046</v>
      </c>
      <c r="AQ61" s="352">
        <v>2.1</v>
      </c>
      <c r="AR61" s="338">
        <v>-7.2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4707687</v>
      </c>
      <c r="AN62" s="342">
        <v>19397</v>
      </c>
      <c r="AO62" s="343">
        <v>1.8</v>
      </c>
      <c r="AP62" s="344">
        <v>26267</v>
      </c>
      <c r="AQ62" s="345">
        <v>3.6</v>
      </c>
      <c r="AR62" s="346">
        <v>-1.8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MeAKrrFhAZ0RH4WHrRzA4tuo239p6PlCTAcxVfFBY8lKldv/1TTq0XU0OuFJQ9bqRCrQioB+gDhgZmdgMidsQ==" saltValue="2sieYlDl1HMpZnK2Yuim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KUTeX4C21OFqCei9tp4Zj4UFlLduY0/i+KlhMiqwbomY5rY5MxsMyDmmyBhueqwffyAPQYF5PlSPkHIhkGxo/w==" saltValue="ClkW+tNB3Kdk0bLyStEQ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8ylzqA3FkNffyUWFNC07EsvsyZYZFp1/FzCEuezzjcPcKSpFphQN8naWNoEkxtiuG5jxXRStAKXzgt/3ZpoZNA==" saltValue="VWJDP4U3NzwqF5bsgnd8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12.01</v>
      </c>
      <c r="G47" s="12">
        <v>10.1</v>
      </c>
      <c r="H47" s="12">
        <v>13.15</v>
      </c>
      <c r="I47" s="12">
        <v>14.8</v>
      </c>
      <c r="J47" s="13">
        <v>12.96</v>
      </c>
    </row>
    <row r="48" spans="2:10" ht="57.75" customHeight="1" x14ac:dyDescent="0.2">
      <c r="B48" s="14"/>
      <c r="C48" s="1141" t="s">
        <v>4</v>
      </c>
      <c r="D48" s="1141"/>
      <c r="E48" s="1142"/>
      <c r="F48" s="15">
        <v>5.57</v>
      </c>
      <c r="G48" s="16">
        <v>8.06</v>
      </c>
      <c r="H48" s="16">
        <v>10.73</v>
      </c>
      <c r="I48" s="16">
        <v>8.06</v>
      </c>
      <c r="J48" s="17">
        <v>4.88</v>
      </c>
    </row>
    <row r="49" spans="2:10" ht="57.75" customHeight="1" thickBot="1" x14ac:dyDescent="0.25">
      <c r="B49" s="18"/>
      <c r="C49" s="1143" t="s">
        <v>5</v>
      </c>
      <c r="D49" s="1143"/>
      <c r="E49" s="1144"/>
      <c r="F49" s="19" t="s">
        <v>529</v>
      </c>
      <c r="G49" s="20" t="s">
        <v>530</v>
      </c>
      <c r="H49" s="20">
        <v>2.86</v>
      </c>
      <c r="I49" s="20" t="s">
        <v>531</v>
      </c>
      <c r="J49" s="21" t="s">
        <v>532</v>
      </c>
    </row>
    <row r="50" spans="2:10" ht="13" x14ac:dyDescent="0.2"/>
  </sheetData>
  <sheetProtection algorithmName="SHA-512" hashValue="Y82Zaa1xwoE7HLDZIjQjIgbMj6wiuZt8NPmMa5X8PdczTG6aeFuDSnSVsIhVzpUW3c138UdpEPj4C+sseeLCHg==" saltValue="YzJX1zVRwjDD2A8Vokh3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533</v>
      </c>
      <c r="D34" s="1151"/>
      <c r="E34" s="1152"/>
      <c r="F34" s="32">
        <v>5.57</v>
      </c>
      <c r="G34" s="33">
        <v>8.0500000000000007</v>
      </c>
      <c r="H34" s="33">
        <v>10.72</v>
      </c>
      <c r="I34" s="33">
        <v>8.06</v>
      </c>
      <c r="J34" s="34">
        <v>4.87</v>
      </c>
      <c r="K34" s="22"/>
      <c r="L34" s="22"/>
      <c r="M34" s="22"/>
      <c r="N34" s="22"/>
      <c r="O34" s="22"/>
      <c r="P34" s="22"/>
    </row>
    <row r="35" spans="1:16" ht="39" customHeight="1" x14ac:dyDescent="0.2">
      <c r="A35" s="22"/>
      <c r="B35" s="35"/>
      <c r="C35" s="1145" t="s">
        <v>534</v>
      </c>
      <c r="D35" s="1146"/>
      <c r="E35" s="1147"/>
      <c r="F35" s="36">
        <v>1.51</v>
      </c>
      <c r="G35" s="37">
        <v>1.23</v>
      </c>
      <c r="H35" s="37">
        <v>2.74</v>
      </c>
      <c r="I35" s="37">
        <v>3.19</v>
      </c>
      <c r="J35" s="38">
        <v>2.9</v>
      </c>
      <c r="K35" s="22"/>
      <c r="L35" s="22"/>
      <c r="M35" s="22"/>
      <c r="N35" s="22"/>
      <c r="O35" s="22"/>
      <c r="P35" s="22"/>
    </row>
    <row r="36" spans="1:16" ht="39" customHeight="1" x14ac:dyDescent="0.2">
      <c r="A36" s="22"/>
      <c r="B36" s="35"/>
      <c r="C36" s="1145" t="s">
        <v>535</v>
      </c>
      <c r="D36" s="1146"/>
      <c r="E36" s="1147"/>
      <c r="F36" s="36" t="s">
        <v>486</v>
      </c>
      <c r="G36" s="37">
        <v>1.56</v>
      </c>
      <c r="H36" s="37">
        <v>1.98</v>
      </c>
      <c r="I36" s="37">
        <v>2.25</v>
      </c>
      <c r="J36" s="38">
        <v>2.8</v>
      </c>
      <c r="K36" s="22"/>
      <c r="L36" s="22"/>
      <c r="M36" s="22"/>
      <c r="N36" s="22"/>
      <c r="O36" s="22"/>
      <c r="P36" s="22"/>
    </row>
    <row r="37" spans="1:16" ht="39" customHeight="1" x14ac:dyDescent="0.2">
      <c r="A37" s="22"/>
      <c r="B37" s="35"/>
      <c r="C37" s="1145" t="s">
        <v>536</v>
      </c>
      <c r="D37" s="1146"/>
      <c r="E37" s="1147"/>
      <c r="F37" s="36">
        <v>0.76</v>
      </c>
      <c r="G37" s="37">
        <v>0.9</v>
      </c>
      <c r="H37" s="37">
        <v>0.41</v>
      </c>
      <c r="I37" s="37">
        <v>0.41</v>
      </c>
      <c r="J37" s="38">
        <v>0.39</v>
      </c>
      <c r="K37" s="22"/>
      <c r="L37" s="22"/>
      <c r="M37" s="22"/>
      <c r="N37" s="22"/>
      <c r="O37" s="22"/>
      <c r="P37" s="22"/>
    </row>
    <row r="38" spans="1:16" ht="39" customHeight="1" x14ac:dyDescent="0.2">
      <c r="A38" s="22"/>
      <c r="B38" s="35"/>
      <c r="C38" s="1145" t="s">
        <v>537</v>
      </c>
      <c r="D38" s="1146"/>
      <c r="E38" s="1147"/>
      <c r="F38" s="36">
        <v>0.25</v>
      </c>
      <c r="G38" s="37">
        <v>0.31</v>
      </c>
      <c r="H38" s="37">
        <v>0.27</v>
      </c>
      <c r="I38" s="37">
        <v>0.28000000000000003</v>
      </c>
      <c r="J38" s="38">
        <v>0.27</v>
      </c>
      <c r="K38" s="22"/>
      <c r="L38" s="22"/>
      <c r="M38" s="22"/>
      <c r="N38" s="22"/>
      <c r="O38" s="22"/>
      <c r="P38" s="22"/>
    </row>
    <row r="39" spans="1:16" ht="39" customHeight="1" x14ac:dyDescent="0.2">
      <c r="A39" s="22"/>
      <c r="B39" s="35"/>
      <c r="C39" s="1145" t="s">
        <v>538</v>
      </c>
      <c r="D39" s="1146"/>
      <c r="E39" s="1147"/>
      <c r="F39" s="36">
        <v>0.6</v>
      </c>
      <c r="G39" s="37">
        <v>0.56999999999999995</v>
      </c>
      <c r="H39" s="37">
        <v>0.59</v>
      </c>
      <c r="I39" s="37">
        <v>0.2</v>
      </c>
      <c r="J39" s="38">
        <v>0.25</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5.03</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TsYsvsYjLL48yUhp6YaDvpinECova+kpCjMWArn6YXuRGaTe4/haLTlWvR6DlVasQZdAyg+FOvTMvvKZU3b1A==" saltValue="AnFKYBVqobF6ymAbnuSQ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4956</v>
      </c>
      <c r="L45" s="60">
        <v>5037</v>
      </c>
      <c r="M45" s="60">
        <v>5240</v>
      </c>
      <c r="N45" s="60">
        <v>5561</v>
      </c>
      <c r="O45" s="61">
        <v>5903</v>
      </c>
      <c r="P45" s="48"/>
      <c r="Q45" s="48"/>
      <c r="R45" s="48"/>
      <c r="S45" s="48"/>
      <c r="T45" s="48"/>
      <c r="U45" s="48"/>
    </row>
    <row r="46" spans="1:21" ht="30.75" customHeight="1" x14ac:dyDescent="0.2">
      <c r="A46" s="48"/>
      <c r="B46" s="1155"/>
      <c r="C46" s="1156"/>
      <c r="D46" s="62"/>
      <c r="E46" s="1161" t="s">
        <v>11</v>
      </c>
      <c r="F46" s="1161"/>
      <c r="G46" s="1161"/>
      <c r="H46" s="1161"/>
      <c r="I46" s="1161"/>
      <c r="J46" s="1162"/>
      <c r="K46" s="63">
        <v>14</v>
      </c>
      <c r="L46" s="64">
        <v>23</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v>54</v>
      </c>
      <c r="L47" s="64">
        <v>52</v>
      </c>
      <c r="M47" s="64">
        <v>49</v>
      </c>
      <c r="N47" s="64">
        <v>42</v>
      </c>
      <c r="O47" s="65">
        <v>49</v>
      </c>
      <c r="P47" s="48"/>
      <c r="Q47" s="48"/>
      <c r="R47" s="48"/>
      <c r="S47" s="48"/>
      <c r="T47" s="48"/>
      <c r="U47" s="48"/>
    </row>
    <row r="48" spans="1:21" ht="30.75" customHeight="1" x14ac:dyDescent="0.2">
      <c r="A48" s="48"/>
      <c r="B48" s="1155"/>
      <c r="C48" s="1156"/>
      <c r="D48" s="62"/>
      <c r="E48" s="1161" t="s">
        <v>13</v>
      </c>
      <c r="F48" s="1161"/>
      <c r="G48" s="1161"/>
      <c r="H48" s="1161"/>
      <c r="I48" s="1161"/>
      <c r="J48" s="1162"/>
      <c r="K48" s="63">
        <v>1829</v>
      </c>
      <c r="L48" s="64">
        <v>1876</v>
      </c>
      <c r="M48" s="64">
        <v>2030</v>
      </c>
      <c r="N48" s="64">
        <v>1983</v>
      </c>
      <c r="O48" s="65">
        <v>1858</v>
      </c>
      <c r="P48" s="48"/>
      <c r="Q48" s="48"/>
      <c r="R48" s="48"/>
      <c r="S48" s="48"/>
      <c r="T48" s="48"/>
      <c r="U48" s="48"/>
    </row>
    <row r="49" spans="1:21" ht="30.75" customHeight="1" x14ac:dyDescent="0.2">
      <c r="A49" s="48"/>
      <c r="B49" s="1155"/>
      <c r="C49" s="1156"/>
      <c r="D49" s="62"/>
      <c r="E49" s="1161" t="s">
        <v>14</v>
      </c>
      <c r="F49" s="1161"/>
      <c r="G49" s="1161"/>
      <c r="H49" s="1161"/>
      <c r="I49" s="1161"/>
      <c r="J49" s="1162"/>
      <c r="K49" s="63">
        <v>3</v>
      </c>
      <c r="L49" s="64">
        <v>3</v>
      </c>
      <c r="M49" s="64">
        <v>3</v>
      </c>
      <c r="N49" s="64">
        <v>3</v>
      </c>
      <c r="O49" s="65">
        <v>3</v>
      </c>
      <c r="P49" s="48"/>
      <c r="Q49" s="48"/>
      <c r="R49" s="48"/>
      <c r="S49" s="48"/>
      <c r="T49" s="48"/>
      <c r="U49" s="48"/>
    </row>
    <row r="50" spans="1:21" ht="30.75" customHeight="1" x14ac:dyDescent="0.2">
      <c r="A50" s="48"/>
      <c r="B50" s="1155"/>
      <c r="C50" s="1156"/>
      <c r="D50" s="62"/>
      <c r="E50" s="1161" t="s">
        <v>15</v>
      </c>
      <c r="F50" s="1161"/>
      <c r="G50" s="1161"/>
      <c r="H50" s="1161"/>
      <c r="I50" s="1161"/>
      <c r="J50" s="1162"/>
      <c r="K50" s="63">
        <v>66</v>
      </c>
      <c r="L50" s="64">
        <v>66</v>
      </c>
      <c r="M50" s="64">
        <v>94</v>
      </c>
      <c r="N50" s="64">
        <v>94</v>
      </c>
      <c r="O50" s="65">
        <v>123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5971</v>
      </c>
      <c r="L52" s="64">
        <v>6092</v>
      </c>
      <c r="M52" s="64">
        <v>5976</v>
      </c>
      <c r="N52" s="64">
        <v>5850</v>
      </c>
      <c r="O52" s="65">
        <v>5676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951</v>
      </c>
      <c r="L53" s="69">
        <v>965</v>
      </c>
      <c r="M53" s="69">
        <v>1440</v>
      </c>
      <c r="N53" s="69">
        <v>1833</v>
      </c>
      <c r="O53" s="70">
        <v>2260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v>14</v>
      </c>
      <c r="L58" s="84">
        <v>23</v>
      </c>
      <c r="M58" s="84" t="s">
        <v>559</v>
      </c>
      <c r="N58" s="84" t="s">
        <v>559</v>
      </c>
      <c r="O58" s="85" t="s">
        <v>559</v>
      </c>
    </row>
    <row r="59" spans="1:21" ht="31.5" customHeight="1" x14ac:dyDescent="0.2">
      <c r="B59" s="1171"/>
      <c r="C59" s="1172"/>
      <c r="D59" s="1178" t="s">
        <v>26</v>
      </c>
      <c r="E59" s="1179"/>
      <c r="F59" s="1179"/>
      <c r="G59" s="1179"/>
      <c r="H59" s="1179"/>
      <c r="I59" s="1179"/>
      <c r="J59" s="1180"/>
      <c r="K59" s="86">
        <v>142</v>
      </c>
      <c r="L59" s="87">
        <v>82</v>
      </c>
      <c r="M59" s="87" t="s">
        <v>559</v>
      </c>
      <c r="N59" s="87" t="s">
        <v>559</v>
      </c>
      <c r="O59" s="88">
        <v>302</v>
      </c>
    </row>
    <row r="60" spans="1:21" ht="31.5" customHeight="1" thickBot="1" x14ac:dyDescent="0.25">
      <c r="B60" s="1173"/>
      <c r="C60" s="1174"/>
      <c r="D60" s="1181" t="s">
        <v>27</v>
      </c>
      <c r="E60" s="1182"/>
      <c r="F60" s="1182"/>
      <c r="G60" s="1182"/>
      <c r="H60" s="1182"/>
      <c r="I60" s="1182"/>
      <c r="J60" s="1183"/>
      <c r="K60" s="89">
        <v>246</v>
      </c>
      <c r="L60" s="90">
        <v>267</v>
      </c>
      <c r="M60" s="90">
        <v>286</v>
      </c>
      <c r="N60" s="90">
        <v>282</v>
      </c>
      <c r="O60" s="91">
        <v>282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oLrEygVtZJbatmIUx3u+DlpmE+v/m8wpVNsvCME1sHjT8a094IXjiR/MfPFWDcMxw7zyHzvwDncLssumdOxw==" saltValue="2bf4OHYTu5cqhHOUESfgV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56299</v>
      </c>
      <c r="J41" s="356">
        <v>56377</v>
      </c>
      <c r="K41" s="356">
        <v>58300</v>
      </c>
      <c r="L41" s="356">
        <v>58568</v>
      </c>
      <c r="M41" s="357">
        <v>57001</v>
      </c>
    </row>
    <row r="42" spans="2:13" ht="27.75" customHeight="1" x14ac:dyDescent="0.2">
      <c r="B42" s="1186"/>
      <c r="C42" s="1187"/>
      <c r="D42" s="106"/>
      <c r="E42" s="1192" t="s">
        <v>32</v>
      </c>
      <c r="F42" s="1192"/>
      <c r="G42" s="1192"/>
      <c r="H42" s="1193"/>
      <c r="I42" s="358">
        <v>1317</v>
      </c>
      <c r="J42" s="359">
        <v>1813</v>
      </c>
      <c r="K42" s="359">
        <v>1709</v>
      </c>
      <c r="L42" s="359">
        <v>1603</v>
      </c>
      <c r="M42" s="360">
        <v>1496</v>
      </c>
    </row>
    <row r="43" spans="2:13" ht="27.75" customHeight="1" x14ac:dyDescent="0.2">
      <c r="B43" s="1186"/>
      <c r="C43" s="1187"/>
      <c r="D43" s="106"/>
      <c r="E43" s="1192" t="s">
        <v>33</v>
      </c>
      <c r="F43" s="1192"/>
      <c r="G43" s="1192"/>
      <c r="H43" s="1193"/>
      <c r="I43" s="358">
        <v>16690</v>
      </c>
      <c r="J43" s="359">
        <v>16604</v>
      </c>
      <c r="K43" s="359">
        <v>17108</v>
      </c>
      <c r="L43" s="359">
        <v>16262</v>
      </c>
      <c r="M43" s="360">
        <v>16821</v>
      </c>
    </row>
    <row r="44" spans="2:13" ht="27.75" customHeight="1" x14ac:dyDescent="0.2">
      <c r="B44" s="1186"/>
      <c r="C44" s="1187"/>
      <c r="D44" s="106"/>
      <c r="E44" s="1192" t="s">
        <v>34</v>
      </c>
      <c r="F44" s="1192"/>
      <c r="G44" s="1192"/>
      <c r="H44" s="1193"/>
      <c r="I44" s="358">
        <v>27</v>
      </c>
      <c r="J44" s="359">
        <v>23</v>
      </c>
      <c r="K44" s="359">
        <v>22</v>
      </c>
      <c r="L44" s="359">
        <v>29</v>
      </c>
      <c r="M44" s="360">
        <v>52</v>
      </c>
    </row>
    <row r="45" spans="2:13" ht="27.75" customHeight="1" x14ac:dyDescent="0.2">
      <c r="B45" s="1186"/>
      <c r="C45" s="1187"/>
      <c r="D45" s="106"/>
      <c r="E45" s="1192" t="s">
        <v>35</v>
      </c>
      <c r="F45" s="1192"/>
      <c r="G45" s="1192"/>
      <c r="H45" s="1193"/>
      <c r="I45" s="358">
        <v>8615</v>
      </c>
      <c r="J45" s="359">
        <v>8283</v>
      </c>
      <c r="K45" s="359">
        <v>8220</v>
      </c>
      <c r="L45" s="359">
        <v>8188</v>
      </c>
      <c r="M45" s="360">
        <v>8452</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9236</v>
      </c>
      <c r="J50" s="359">
        <v>8442</v>
      </c>
      <c r="K50" s="359">
        <v>10264</v>
      </c>
      <c r="L50" s="359">
        <v>11632</v>
      </c>
      <c r="M50" s="360">
        <v>10809</v>
      </c>
    </row>
    <row r="51" spans="2:13" ht="27.75" customHeight="1" x14ac:dyDescent="0.2">
      <c r="B51" s="1186"/>
      <c r="C51" s="1187"/>
      <c r="D51" s="106"/>
      <c r="E51" s="1192" t="s">
        <v>42</v>
      </c>
      <c r="F51" s="1192"/>
      <c r="G51" s="1192"/>
      <c r="H51" s="1193"/>
      <c r="I51" s="358">
        <v>17615</v>
      </c>
      <c r="J51" s="359">
        <v>18627</v>
      </c>
      <c r="K51" s="359">
        <v>20191</v>
      </c>
      <c r="L51" s="359">
        <v>19729</v>
      </c>
      <c r="M51" s="360">
        <v>18518</v>
      </c>
    </row>
    <row r="52" spans="2:13" ht="27.75" customHeight="1" x14ac:dyDescent="0.2">
      <c r="B52" s="1188"/>
      <c r="C52" s="1189"/>
      <c r="D52" s="106"/>
      <c r="E52" s="1192" t="s">
        <v>43</v>
      </c>
      <c r="F52" s="1192"/>
      <c r="G52" s="1192"/>
      <c r="H52" s="1193"/>
      <c r="I52" s="358">
        <v>41719</v>
      </c>
      <c r="J52" s="359">
        <v>40748</v>
      </c>
      <c r="K52" s="359">
        <v>40555</v>
      </c>
      <c r="L52" s="359">
        <v>39322</v>
      </c>
      <c r="M52" s="360">
        <v>37519</v>
      </c>
    </row>
    <row r="53" spans="2:13" ht="27.75" customHeight="1" thickBot="1" x14ac:dyDescent="0.25">
      <c r="B53" s="1199" t="s">
        <v>19</v>
      </c>
      <c r="C53" s="1200"/>
      <c r="D53" s="110"/>
      <c r="E53" s="1201" t="s">
        <v>44</v>
      </c>
      <c r="F53" s="1201"/>
      <c r="G53" s="1201"/>
      <c r="H53" s="1202"/>
      <c r="I53" s="361">
        <v>14376</v>
      </c>
      <c r="J53" s="362">
        <v>15284</v>
      </c>
      <c r="K53" s="362">
        <v>14349</v>
      </c>
      <c r="L53" s="362">
        <v>13966</v>
      </c>
      <c r="M53" s="363">
        <v>16975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aJKehqjJDwEXJJRX+rlraCOnSsuoCm8RT8ZA3LfjIGrMZkUNvNeglGcYkJZ4w94E17Zh3073ycJtvMKuiUXfA==" saltValue="Wk34IV3nBN3a4Xn6cjus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5982</v>
      </c>
      <c r="G55" s="122">
        <v>6700</v>
      </c>
      <c r="H55" s="123">
        <v>6000</v>
      </c>
    </row>
    <row r="56" spans="2:8" ht="52.5" customHeight="1" x14ac:dyDescent="0.2">
      <c r="B56" s="124"/>
      <c r="C56" s="1213" t="s">
        <v>47</v>
      </c>
      <c r="D56" s="1213"/>
      <c r="E56" s="1214"/>
      <c r="F56" s="125">
        <v>302</v>
      </c>
      <c r="G56" s="125">
        <v>1102</v>
      </c>
      <c r="H56" s="126">
        <v>1668</v>
      </c>
    </row>
    <row r="57" spans="2:8" ht="53.25" customHeight="1" x14ac:dyDescent="0.2">
      <c r="B57" s="124"/>
      <c r="C57" s="1215" t="s">
        <v>48</v>
      </c>
      <c r="D57" s="1215"/>
      <c r="E57" s="1216"/>
      <c r="F57" s="127">
        <v>386</v>
      </c>
      <c r="G57" s="127">
        <v>381</v>
      </c>
      <c r="H57" s="128">
        <v>479</v>
      </c>
    </row>
    <row r="58" spans="2:8" ht="45.75" customHeight="1" x14ac:dyDescent="0.2">
      <c r="B58" s="129"/>
      <c r="C58" s="1203" t="s">
        <v>558</v>
      </c>
      <c r="D58" s="1204"/>
      <c r="E58" s="1205"/>
      <c r="F58" s="130">
        <v>9</v>
      </c>
      <c r="G58" s="130">
        <v>9</v>
      </c>
      <c r="H58" s="131">
        <v>110</v>
      </c>
    </row>
    <row r="59" spans="2:8" ht="45.75" customHeight="1" x14ac:dyDescent="0.2">
      <c r="B59" s="129"/>
      <c r="C59" s="1203" t="s">
        <v>554</v>
      </c>
      <c r="D59" s="1204"/>
      <c r="E59" s="1205"/>
      <c r="F59" s="130">
        <v>112</v>
      </c>
      <c r="G59" s="130">
        <v>111</v>
      </c>
      <c r="H59" s="131">
        <v>108</v>
      </c>
    </row>
    <row r="60" spans="2:8" ht="45.75" customHeight="1" x14ac:dyDescent="0.2">
      <c r="B60" s="129"/>
      <c r="C60" s="1203" t="s">
        <v>555</v>
      </c>
      <c r="D60" s="1204"/>
      <c r="E60" s="1205"/>
      <c r="F60" s="130">
        <v>115</v>
      </c>
      <c r="G60" s="130">
        <v>93</v>
      </c>
      <c r="H60" s="131">
        <v>97</v>
      </c>
    </row>
    <row r="61" spans="2:8" ht="45.75" customHeight="1" x14ac:dyDescent="0.2">
      <c r="B61" s="129"/>
      <c r="C61" s="1203" t="s">
        <v>556</v>
      </c>
      <c r="D61" s="1204"/>
      <c r="E61" s="1205"/>
      <c r="F61" s="130">
        <v>70</v>
      </c>
      <c r="G61" s="130">
        <v>83</v>
      </c>
      <c r="H61" s="131">
        <v>75</v>
      </c>
    </row>
    <row r="62" spans="2:8" ht="45.75" customHeight="1" thickBot="1" x14ac:dyDescent="0.25">
      <c r="B62" s="132"/>
      <c r="C62" s="1206" t="s">
        <v>557</v>
      </c>
      <c r="D62" s="1207"/>
      <c r="E62" s="1208"/>
      <c r="F62" s="133">
        <v>23</v>
      </c>
      <c r="G62" s="133">
        <v>23</v>
      </c>
      <c r="H62" s="134">
        <v>23</v>
      </c>
    </row>
    <row r="63" spans="2:8" ht="52.5" customHeight="1" thickBot="1" x14ac:dyDescent="0.25">
      <c r="B63" s="135"/>
      <c r="C63" s="1209" t="s">
        <v>49</v>
      </c>
      <c r="D63" s="1209"/>
      <c r="E63" s="1210"/>
      <c r="F63" s="136">
        <v>6669</v>
      </c>
      <c r="G63" s="136">
        <v>8183</v>
      </c>
      <c r="H63" s="137">
        <v>8147</v>
      </c>
    </row>
    <row r="64" spans="2:8" ht="13" x14ac:dyDescent="0.2"/>
  </sheetData>
  <sheetProtection algorithmName="SHA-512" hashValue="Dd/j6ZWd6cb6LenaZ3U2VbIMAQSGG9MaE0ZrKAB97IjVkIj6/foLj7n1zIzjGfruE12+FvJNPd/eZpSV39gX7A==" saltValue="CWHYXxHfVh3TdYsMkoun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26009</v>
      </c>
      <c r="E3" s="156"/>
      <c r="F3" s="157">
        <v>46035</v>
      </c>
      <c r="G3" s="158"/>
      <c r="H3" s="159"/>
    </row>
    <row r="4" spans="1:8" x14ac:dyDescent="0.2">
      <c r="A4" s="160"/>
      <c r="B4" s="161"/>
      <c r="C4" s="162"/>
      <c r="D4" s="163">
        <v>17939</v>
      </c>
      <c r="E4" s="164"/>
      <c r="F4" s="165">
        <v>25158</v>
      </c>
      <c r="G4" s="166"/>
      <c r="H4" s="167"/>
    </row>
    <row r="5" spans="1:8" x14ac:dyDescent="0.2">
      <c r="A5" s="148" t="s">
        <v>518</v>
      </c>
      <c r="B5" s="153"/>
      <c r="C5" s="154"/>
      <c r="D5" s="155">
        <v>21771</v>
      </c>
      <c r="E5" s="156"/>
      <c r="F5" s="157">
        <v>43261</v>
      </c>
      <c r="G5" s="158"/>
      <c r="H5" s="159"/>
    </row>
    <row r="6" spans="1:8" x14ac:dyDescent="0.2">
      <c r="A6" s="160"/>
      <c r="B6" s="161"/>
      <c r="C6" s="162"/>
      <c r="D6" s="163">
        <v>15214</v>
      </c>
      <c r="E6" s="164"/>
      <c r="F6" s="165">
        <v>24721</v>
      </c>
      <c r="G6" s="166"/>
      <c r="H6" s="167"/>
    </row>
    <row r="7" spans="1:8" x14ac:dyDescent="0.2">
      <c r="A7" s="148" t="s">
        <v>519</v>
      </c>
      <c r="B7" s="153"/>
      <c r="C7" s="154"/>
      <c r="D7" s="155">
        <v>33598</v>
      </c>
      <c r="E7" s="156"/>
      <c r="F7" s="157">
        <v>40626</v>
      </c>
      <c r="G7" s="158"/>
      <c r="H7" s="159"/>
    </row>
    <row r="8" spans="1:8" x14ac:dyDescent="0.2">
      <c r="A8" s="160"/>
      <c r="B8" s="161"/>
      <c r="C8" s="162"/>
      <c r="D8" s="163">
        <v>22226</v>
      </c>
      <c r="E8" s="164"/>
      <c r="F8" s="165">
        <v>24279</v>
      </c>
      <c r="G8" s="166"/>
      <c r="H8" s="167"/>
    </row>
    <row r="9" spans="1:8" x14ac:dyDescent="0.2">
      <c r="A9" s="148" t="s">
        <v>520</v>
      </c>
      <c r="B9" s="153"/>
      <c r="C9" s="154"/>
      <c r="D9" s="155">
        <v>31246</v>
      </c>
      <c r="E9" s="156"/>
      <c r="F9" s="157">
        <v>46133</v>
      </c>
      <c r="G9" s="158"/>
      <c r="H9" s="159"/>
    </row>
    <row r="10" spans="1:8" x14ac:dyDescent="0.2">
      <c r="A10" s="160"/>
      <c r="B10" s="161"/>
      <c r="C10" s="162"/>
      <c r="D10" s="163">
        <v>22408</v>
      </c>
      <c r="E10" s="164"/>
      <c r="F10" s="165">
        <v>27280</v>
      </c>
      <c r="G10" s="166"/>
      <c r="H10" s="167"/>
    </row>
    <row r="11" spans="1:8" x14ac:dyDescent="0.2">
      <c r="A11" s="148" t="s">
        <v>521</v>
      </c>
      <c r="B11" s="153"/>
      <c r="C11" s="154"/>
      <c r="D11" s="155">
        <v>21840</v>
      </c>
      <c r="E11" s="156"/>
      <c r="F11" s="157">
        <v>49174</v>
      </c>
      <c r="G11" s="158"/>
      <c r="H11" s="159"/>
    </row>
    <row r="12" spans="1:8" x14ac:dyDescent="0.2">
      <c r="A12" s="160"/>
      <c r="B12" s="161"/>
      <c r="C12" s="168"/>
      <c r="D12" s="163">
        <v>19199</v>
      </c>
      <c r="E12" s="164"/>
      <c r="F12" s="165">
        <v>29896</v>
      </c>
      <c r="G12" s="166"/>
      <c r="H12" s="167"/>
    </row>
    <row r="13" spans="1:8" x14ac:dyDescent="0.2">
      <c r="A13" s="148"/>
      <c r="B13" s="153"/>
      <c r="C13" s="169"/>
      <c r="D13" s="170">
        <v>26893</v>
      </c>
      <c r="E13" s="171"/>
      <c r="F13" s="172">
        <v>45046</v>
      </c>
      <c r="G13" s="173"/>
      <c r="H13" s="159"/>
    </row>
    <row r="14" spans="1:8" x14ac:dyDescent="0.2">
      <c r="A14" s="160"/>
      <c r="B14" s="161"/>
      <c r="C14" s="162"/>
      <c r="D14" s="163">
        <v>19397</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5.57</v>
      </c>
      <c r="C19" s="174">
        <f>ROUND(VALUE(SUBSTITUTE(実質収支比率等に係る経年分析!G$48,"▲","-")),2)</f>
        <v>8.06</v>
      </c>
      <c r="D19" s="174">
        <f>ROUND(VALUE(SUBSTITUTE(実質収支比率等に係る経年分析!H$48,"▲","-")),2)</f>
        <v>10.73</v>
      </c>
      <c r="E19" s="174">
        <f>ROUND(VALUE(SUBSTITUTE(実質収支比率等に係る経年分析!I$48,"▲","-")),2)</f>
        <v>8.06</v>
      </c>
      <c r="F19" s="174">
        <f>ROUND(VALUE(SUBSTITUTE(実質収支比率等に係る経年分析!J$48,"▲","-")),2)</f>
        <v>4.88</v>
      </c>
    </row>
    <row r="20" spans="1:11" x14ac:dyDescent="0.2">
      <c r="A20" s="174" t="s">
        <v>53</v>
      </c>
      <c r="B20" s="174">
        <f>ROUND(VALUE(SUBSTITUTE(実質収支比率等に係る経年分析!F$47,"▲","-")),2)</f>
        <v>12.01</v>
      </c>
      <c r="C20" s="174">
        <f>ROUND(VALUE(SUBSTITUTE(実質収支比率等に係る経年分析!G$47,"▲","-")),2)</f>
        <v>10.1</v>
      </c>
      <c r="D20" s="174">
        <f>ROUND(VALUE(SUBSTITUTE(実質収支比率等に係る経年分析!H$47,"▲","-")),2)</f>
        <v>13.15</v>
      </c>
      <c r="E20" s="174">
        <f>ROUND(VALUE(SUBSTITUTE(実質収支比率等に係る経年分析!I$47,"▲","-")),2)</f>
        <v>14.8</v>
      </c>
      <c r="F20" s="174">
        <f>ROUND(VALUE(SUBSTITUTE(実質収支比率等に係る経年分析!J$47,"▲","-")),2)</f>
        <v>12.96</v>
      </c>
    </row>
    <row r="21" spans="1:11" x14ac:dyDescent="0.2">
      <c r="A21" s="174" t="s">
        <v>54</v>
      </c>
      <c r="B21" s="174">
        <f>IF(ISNUMBER(VALUE(SUBSTITUTE(実質収支比率等に係る経年分析!F$49,"▲","-"))),ROUND(VALUE(SUBSTITUTE(実質収支比率等に係る経年分析!F$49,"▲","-")),2),NA())</f>
        <v>-2.79</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2.86</v>
      </c>
      <c r="E21" s="174">
        <f>IF(ISNUMBER(VALUE(SUBSTITUTE(実質収支比率等に係る経年分析!I$49,"▲","-"))),ROUND(VALUE(SUBSTITUTE(実質収支比率等に係る経年分析!I$49,"▲","-")),2),NA())</f>
        <v>-5.55</v>
      </c>
      <c r="F21" s="174">
        <f>IF(ISNUMBER(VALUE(SUBSTITUTE(実質収支比率等に係る経年分析!J$49,"▲","-"))),ROUND(VALUE(SUBSTITUTE(実質収支比率等に係る経年分析!J$49,"▲","-")),2),NA())</f>
        <v>-7.54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4.87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5971</v>
      </c>
      <c r="E42" s="176"/>
      <c r="F42" s="176"/>
      <c r="G42" s="176">
        <f>'実質公債費比率（分子）の構造'!L$52</f>
        <v>6092</v>
      </c>
      <c r="H42" s="176"/>
      <c r="I42" s="176"/>
      <c r="J42" s="176">
        <f>'実質公債費比率（分子）の構造'!M$52</f>
        <v>5976</v>
      </c>
      <c r="K42" s="176"/>
      <c r="L42" s="176"/>
      <c r="M42" s="176">
        <f>'実質公債費比率（分子）の構造'!N$52</f>
        <v>5850</v>
      </c>
      <c r="N42" s="176"/>
      <c r="O42" s="176"/>
      <c r="P42" s="176">
        <f>'実質公債費比率（分子）の構造'!O$52</f>
        <v>5676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66</v>
      </c>
      <c r="C44" s="176"/>
      <c r="D44" s="176"/>
      <c r="E44" s="176">
        <f>'実質公債費比率（分子）の構造'!L$50</f>
        <v>66</v>
      </c>
      <c r="F44" s="176"/>
      <c r="G44" s="176"/>
      <c r="H44" s="176">
        <f>'実質公債費比率（分子）の構造'!M$50</f>
        <v>94</v>
      </c>
      <c r="I44" s="176"/>
      <c r="J44" s="176"/>
      <c r="K44" s="176">
        <f>'実質公債費比率（分子）の構造'!N$50</f>
        <v>94</v>
      </c>
      <c r="L44" s="176"/>
      <c r="M44" s="176"/>
      <c r="N44" s="176">
        <f>'実質公債費比率（分子）の構造'!O$50</f>
        <v>123</v>
      </c>
      <c r="O44" s="176"/>
      <c r="P44" s="176"/>
    </row>
    <row r="45" spans="1:16" x14ac:dyDescent="0.2">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2">
      <c r="A46" s="176" t="s">
        <v>64</v>
      </c>
      <c r="B46" s="176">
        <f>'実質公債費比率（分子）の構造'!K$48</f>
        <v>1829</v>
      </c>
      <c r="C46" s="176"/>
      <c r="D46" s="176"/>
      <c r="E46" s="176">
        <f>'実質公債費比率（分子）の構造'!L$48</f>
        <v>1876</v>
      </c>
      <c r="F46" s="176"/>
      <c r="G46" s="176"/>
      <c r="H46" s="176">
        <f>'実質公債費比率（分子）の構造'!M$48</f>
        <v>2030</v>
      </c>
      <c r="I46" s="176"/>
      <c r="J46" s="176"/>
      <c r="K46" s="176">
        <f>'実質公債費比率（分子）の構造'!N$48</f>
        <v>1983</v>
      </c>
      <c r="L46" s="176"/>
      <c r="M46" s="176"/>
      <c r="N46" s="176">
        <f>'実質公債費比率（分子）の構造'!O$48</f>
        <v>1858</v>
      </c>
      <c r="O46" s="176"/>
      <c r="P46" s="176"/>
    </row>
    <row r="47" spans="1:16" x14ac:dyDescent="0.2">
      <c r="A47" s="176" t="s">
        <v>12</v>
      </c>
      <c r="B47" s="176">
        <f>'実質公債費比率（分子）の構造'!K$47</f>
        <v>54</v>
      </c>
      <c r="C47" s="176"/>
      <c r="D47" s="176"/>
      <c r="E47" s="176">
        <f>'実質公債費比率（分子）の構造'!L$47</f>
        <v>52</v>
      </c>
      <c r="F47" s="176"/>
      <c r="G47" s="176"/>
      <c r="H47" s="176">
        <f>'実質公債費比率（分子）の構造'!M$47</f>
        <v>49</v>
      </c>
      <c r="I47" s="176"/>
      <c r="J47" s="176"/>
      <c r="K47" s="176">
        <f>'実質公債費比率（分子）の構造'!N$47</f>
        <v>42</v>
      </c>
      <c r="L47" s="176"/>
      <c r="M47" s="176"/>
      <c r="N47" s="176">
        <f>'実質公債費比率（分子）の構造'!O$47</f>
        <v>49</v>
      </c>
      <c r="O47" s="176"/>
      <c r="P47" s="176"/>
    </row>
    <row r="48" spans="1:16" x14ac:dyDescent="0.2">
      <c r="A48" s="176" t="s">
        <v>65</v>
      </c>
      <c r="B48" s="176">
        <f>'実質公債費比率（分子）の構造'!K$46</f>
        <v>14</v>
      </c>
      <c r="C48" s="176"/>
      <c r="D48" s="176"/>
      <c r="E48" s="176">
        <f>'実質公債費比率（分子）の構造'!L$46</f>
        <v>23</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4956</v>
      </c>
      <c r="C49" s="176"/>
      <c r="D49" s="176"/>
      <c r="E49" s="176">
        <f>'実質公債費比率（分子）の構造'!L$45</f>
        <v>5037</v>
      </c>
      <c r="F49" s="176"/>
      <c r="G49" s="176"/>
      <c r="H49" s="176">
        <f>'実質公債費比率（分子）の構造'!M$45</f>
        <v>5240</v>
      </c>
      <c r="I49" s="176"/>
      <c r="J49" s="176"/>
      <c r="K49" s="176">
        <f>'実質公債費比率（分子）の構造'!N$45</f>
        <v>5561</v>
      </c>
      <c r="L49" s="176"/>
      <c r="M49" s="176"/>
      <c r="N49" s="176">
        <f>'実質公債費比率（分子）の構造'!O$45</f>
        <v>5903</v>
      </c>
      <c r="O49" s="176"/>
      <c r="P49" s="176"/>
    </row>
    <row r="50" spans="1:16" x14ac:dyDescent="0.2">
      <c r="A50" s="176" t="s">
        <v>67</v>
      </c>
      <c r="B50" s="176" t="e">
        <f>NA()</f>
        <v>#N/A</v>
      </c>
      <c r="C50" s="176">
        <f>IF(ISNUMBER('実質公債費比率（分子）の構造'!K$53),'実質公債費比率（分子）の構造'!K$53,NA())</f>
        <v>951</v>
      </c>
      <c r="D50" s="176" t="e">
        <f>NA()</f>
        <v>#N/A</v>
      </c>
      <c r="E50" s="176" t="e">
        <f>NA()</f>
        <v>#N/A</v>
      </c>
      <c r="F50" s="176">
        <f>IF(ISNUMBER('実質公債費比率（分子）の構造'!L$53),'実質公債費比率（分子）の構造'!L$53,NA())</f>
        <v>965</v>
      </c>
      <c r="G50" s="176" t="e">
        <f>NA()</f>
        <v>#N/A</v>
      </c>
      <c r="H50" s="176" t="e">
        <f>NA()</f>
        <v>#N/A</v>
      </c>
      <c r="I50" s="176">
        <f>IF(ISNUMBER('実質公債費比率（分子）の構造'!M$53),'実質公債費比率（分子）の構造'!M$53,NA())</f>
        <v>1440</v>
      </c>
      <c r="J50" s="176" t="e">
        <f>NA()</f>
        <v>#N/A</v>
      </c>
      <c r="K50" s="176" t="e">
        <f>NA()</f>
        <v>#N/A</v>
      </c>
      <c r="L50" s="176">
        <f>IF(ISNUMBER('実質公債費比率（分子）の構造'!N$53),'実質公債費比率（分子）の構造'!N$53,NA())</f>
        <v>1833</v>
      </c>
      <c r="M50" s="176" t="e">
        <f>NA()</f>
        <v>#N/A</v>
      </c>
      <c r="N50" s="176" t="e">
        <f>NA()</f>
        <v>#N/A</v>
      </c>
      <c r="O50" s="176">
        <f>IF(ISNUMBER('実質公債費比率（分子）の構造'!O$53),'実質公債費比率（分子）の構造'!O$53,NA())</f>
        <v>2260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41719</v>
      </c>
      <c r="E56" s="175"/>
      <c r="F56" s="175"/>
      <c r="G56" s="175">
        <f>'将来負担比率（分子）の構造'!J$52</f>
        <v>40748</v>
      </c>
      <c r="H56" s="175"/>
      <c r="I56" s="175"/>
      <c r="J56" s="175">
        <f>'将来負担比率（分子）の構造'!K$52</f>
        <v>40555</v>
      </c>
      <c r="K56" s="175"/>
      <c r="L56" s="175"/>
      <c r="M56" s="175">
        <f>'将来負担比率（分子）の構造'!L$52</f>
        <v>39322</v>
      </c>
      <c r="N56" s="175"/>
      <c r="O56" s="175"/>
      <c r="P56" s="175">
        <f>'将来負担比率（分子）の構造'!M$52</f>
        <v>37519</v>
      </c>
    </row>
    <row r="57" spans="1:16" x14ac:dyDescent="0.2">
      <c r="A57" s="175" t="s">
        <v>42</v>
      </c>
      <c r="B57" s="175"/>
      <c r="C57" s="175"/>
      <c r="D57" s="175">
        <f>'将来負担比率（分子）の構造'!I$51</f>
        <v>17615</v>
      </c>
      <c r="E57" s="175"/>
      <c r="F57" s="175"/>
      <c r="G57" s="175">
        <f>'将来負担比率（分子）の構造'!J$51</f>
        <v>18627</v>
      </c>
      <c r="H57" s="175"/>
      <c r="I57" s="175"/>
      <c r="J57" s="175">
        <f>'将来負担比率（分子）の構造'!K$51</f>
        <v>20191</v>
      </c>
      <c r="K57" s="175"/>
      <c r="L57" s="175"/>
      <c r="M57" s="175">
        <f>'将来負担比率（分子）の構造'!L$51</f>
        <v>19729</v>
      </c>
      <c r="N57" s="175"/>
      <c r="O57" s="175"/>
      <c r="P57" s="175">
        <f>'将来負担比率（分子）の構造'!M$51</f>
        <v>18518</v>
      </c>
    </row>
    <row r="58" spans="1:16" x14ac:dyDescent="0.2">
      <c r="A58" s="175" t="s">
        <v>41</v>
      </c>
      <c r="B58" s="175"/>
      <c r="C58" s="175"/>
      <c r="D58" s="175">
        <f>'将来負担比率（分子）の構造'!I$50</f>
        <v>9236</v>
      </c>
      <c r="E58" s="175"/>
      <c r="F58" s="175"/>
      <c r="G58" s="175">
        <f>'将来負担比率（分子）の構造'!J$50</f>
        <v>8442</v>
      </c>
      <c r="H58" s="175"/>
      <c r="I58" s="175"/>
      <c r="J58" s="175">
        <f>'将来負担比率（分子）の構造'!K$50</f>
        <v>10264</v>
      </c>
      <c r="K58" s="175"/>
      <c r="L58" s="175"/>
      <c r="M58" s="175">
        <f>'将来負担比率（分子）の構造'!L$50</f>
        <v>11632</v>
      </c>
      <c r="N58" s="175"/>
      <c r="O58" s="175"/>
      <c r="P58" s="175">
        <f>'将来負担比率（分子）の構造'!M$50</f>
        <v>10809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8615</v>
      </c>
      <c r="C62" s="175"/>
      <c r="D62" s="175"/>
      <c r="E62" s="175">
        <f>'将来負担比率（分子）の構造'!J$45</f>
        <v>8283</v>
      </c>
      <c r="F62" s="175"/>
      <c r="G62" s="175"/>
      <c r="H62" s="175">
        <f>'将来負担比率（分子）の構造'!K$45</f>
        <v>8220</v>
      </c>
      <c r="I62" s="175"/>
      <c r="J62" s="175"/>
      <c r="K62" s="175">
        <f>'将来負担比率（分子）の構造'!L$45</f>
        <v>8188</v>
      </c>
      <c r="L62" s="175"/>
      <c r="M62" s="175"/>
      <c r="N62" s="175">
        <f>'将来負担比率（分子）の構造'!M$45</f>
        <v>8452</v>
      </c>
      <c r="O62" s="175"/>
      <c r="P62" s="175"/>
    </row>
    <row r="63" spans="1:16" x14ac:dyDescent="0.2">
      <c r="A63" s="175" t="s">
        <v>34</v>
      </c>
      <c r="B63" s="175">
        <f>'将来負担比率（分子）の構造'!I$44</f>
        <v>27</v>
      </c>
      <c r="C63" s="175"/>
      <c r="D63" s="175"/>
      <c r="E63" s="175">
        <f>'将来負担比率（分子）の構造'!J$44</f>
        <v>23</v>
      </c>
      <c r="F63" s="175"/>
      <c r="G63" s="175"/>
      <c r="H63" s="175">
        <f>'将来負担比率（分子）の構造'!K$44</f>
        <v>22</v>
      </c>
      <c r="I63" s="175"/>
      <c r="J63" s="175"/>
      <c r="K63" s="175">
        <f>'将来負担比率（分子）の構造'!L$44</f>
        <v>29</v>
      </c>
      <c r="L63" s="175"/>
      <c r="M63" s="175"/>
      <c r="N63" s="175">
        <f>'将来負担比率（分子）の構造'!M$44</f>
        <v>52</v>
      </c>
      <c r="O63" s="175"/>
      <c r="P63" s="175"/>
    </row>
    <row r="64" spans="1:16" x14ac:dyDescent="0.2">
      <c r="A64" s="175" t="s">
        <v>33</v>
      </c>
      <c r="B64" s="175">
        <f>'将来負担比率（分子）の構造'!I$43</f>
        <v>16690</v>
      </c>
      <c r="C64" s="175"/>
      <c r="D64" s="175"/>
      <c r="E64" s="175">
        <f>'将来負担比率（分子）の構造'!J$43</f>
        <v>16604</v>
      </c>
      <c r="F64" s="175"/>
      <c r="G64" s="175"/>
      <c r="H64" s="175">
        <f>'将来負担比率（分子）の構造'!K$43</f>
        <v>17108</v>
      </c>
      <c r="I64" s="175"/>
      <c r="J64" s="175"/>
      <c r="K64" s="175">
        <f>'将来負担比率（分子）の構造'!L$43</f>
        <v>16262</v>
      </c>
      <c r="L64" s="175"/>
      <c r="M64" s="175"/>
      <c r="N64" s="175">
        <f>'将来負担比率（分子）の構造'!M$43</f>
        <v>16821</v>
      </c>
      <c r="O64" s="175"/>
      <c r="P64" s="175"/>
    </row>
    <row r="65" spans="1:16" x14ac:dyDescent="0.2">
      <c r="A65" s="175" t="s">
        <v>32</v>
      </c>
      <c r="B65" s="175">
        <f>'将来負担比率（分子）の構造'!I$42</f>
        <v>1317</v>
      </c>
      <c r="C65" s="175"/>
      <c r="D65" s="175"/>
      <c r="E65" s="175">
        <f>'将来負担比率（分子）の構造'!J$42</f>
        <v>1813</v>
      </c>
      <c r="F65" s="175"/>
      <c r="G65" s="175"/>
      <c r="H65" s="175">
        <f>'将来負担比率（分子）の構造'!K$42</f>
        <v>1709</v>
      </c>
      <c r="I65" s="175"/>
      <c r="J65" s="175"/>
      <c r="K65" s="175">
        <f>'将来負担比率（分子）の構造'!L$42</f>
        <v>1603</v>
      </c>
      <c r="L65" s="175"/>
      <c r="M65" s="175"/>
      <c r="N65" s="175">
        <f>'将来負担比率（分子）の構造'!M$42</f>
        <v>1496</v>
      </c>
      <c r="O65" s="175"/>
      <c r="P65" s="175"/>
    </row>
    <row r="66" spans="1:16" x14ac:dyDescent="0.2">
      <c r="A66" s="175" t="s">
        <v>31</v>
      </c>
      <c r="B66" s="175">
        <f>'将来負担比率（分子）の構造'!I$41</f>
        <v>56299</v>
      </c>
      <c r="C66" s="175"/>
      <c r="D66" s="175"/>
      <c r="E66" s="175">
        <f>'将来負担比率（分子）の構造'!J$41</f>
        <v>56377</v>
      </c>
      <c r="F66" s="175"/>
      <c r="G66" s="175"/>
      <c r="H66" s="175">
        <f>'将来負担比率（分子）の構造'!K$41</f>
        <v>58300</v>
      </c>
      <c r="I66" s="175"/>
      <c r="J66" s="175"/>
      <c r="K66" s="175">
        <f>'将来負担比率（分子）の構造'!L$41</f>
        <v>58568</v>
      </c>
      <c r="L66" s="175"/>
      <c r="M66" s="175"/>
      <c r="N66" s="175">
        <f>'将来負担比率（分子）の構造'!M$41</f>
        <v>57001</v>
      </c>
      <c r="O66" s="175"/>
      <c r="P66" s="175"/>
    </row>
    <row r="67" spans="1:16" x14ac:dyDescent="0.2">
      <c r="A67" s="175" t="s">
        <v>71</v>
      </c>
      <c r="B67" s="175" t="e">
        <f>NA()</f>
        <v>#N/A</v>
      </c>
      <c r="C67" s="175">
        <f>IF(ISNUMBER('将来負担比率（分子）の構造'!I$53), IF('将来負担比率（分子）の構造'!I$53 &lt; 0, 0, '将来負担比率（分子）の構造'!I$53), NA())</f>
        <v>14376</v>
      </c>
      <c r="D67" s="175" t="e">
        <f>NA()</f>
        <v>#N/A</v>
      </c>
      <c r="E67" s="175" t="e">
        <f>NA()</f>
        <v>#N/A</v>
      </c>
      <c r="F67" s="175">
        <f>IF(ISNUMBER('将来負担比率（分子）の構造'!J$53), IF('将来負担比率（分子）の構造'!J$53 &lt; 0, 0, '将来負担比率（分子）の構造'!J$53), NA())</f>
        <v>15284</v>
      </c>
      <c r="G67" s="175" t="e">
        <f>NA()</f>
        <v>#N/A</v>
      </c>
      <c r="H67" s="175" t="e">
        <f>NA()</f>
        <v>#N/A</v>
      </c>
      <c r="I67" s="175">
        <f>IF(ISNUMBER('将来負担比率（分子）の構造'!K$53), IF('将来負担比率（分子）の構造'!K$53 &lt; 0, 0, '将来負担比率（分子）の構造'!K$53), NA())</f>
        <v>14349</v>
      </c>
      <c r="J67" s="175" t="e">
        <f>NA()</f>
        <v>#N/A</v>
      </c>
      <c r="K67" s="175" t="e">
        <f>NA()</f>
        <v>#N/A</v>
      </c>
      <c r="L67" s="175">
        <f>IF(ISNUMBER('将来負担比率（分子）の構造'!L$53), IF('将来負担比率（分子）の構造'!L$53 &lt; 0, 0, '将来負担比率（分子）の構造'!L$53), NA())</f>
        <v>13966</v>
      </c>
      <c r="M67" s="175" t="e">
        <f>NA()</f>
        <v>#N/A</v>
      </c>
      <c r="N67" s="175" t="e">
        <f>NA()</f>
        <v>#N/A</v>
      </c>
      <c r="O67" s="175">
        <f>IF(ISNUMBER('将来負担比率（分子）の構造'!M$53), IF('将来負担比率（分子）の構造'!M$53 &lt; 0, 0, '将来負担比率（分子）の構造'!M$53), NA())</f>
        <v>16975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5982</v>
      </c>
      <c r="C72" s="179">
        <f>基金残高に係る経年分析!G55</f>
        <v>6700</v>
      </c>
      <c r="D72" s="179">
        <f>基金残高に係る経年分析!H55</f>
        <v>6000</v>
      </c>
    </row>
    <row r="73" spans="1:16" x14ac:dyDescent="0.2">
      <c r="A73" s="178" t="s">
        <v>74</v>
      </c>
      <c r="B73" s="179">
        <f>基金残高に係る経年分析!F56</f>
        <v>302</v>
      </c>
      <c r="C73" s="179">
        <f>基金残高に係る経年分析!G56</f>
        <v>1102</v>
      </c>
      <c r="D73" s="179">
        <f>基金残高に係る経年分析!H56</f>
        <v>1668</v>
      </c>
    </row>
    <row r="74" spans="1:16" x14ac:dyDescent="0.2">
      <c r="A74" s="178" t="s">
        <v>75</v>
      </c>
      <c r="B74" s="179">
        <f>基金残高に係る経年分析!F57</f>
        <v>386</v>
      </c>
      <c r="C74" s="179">
        <f>基金残高に係る経年分析!G57</f>
        <v>381</v>
      </c>
      <c r="D74" s="179">
        <f>基金残高に係る経年分析!H57</f>
        <v>479</v>
      </c>
    </row>
  </sheetData>
  <sheetProtection algorithmName="SHA-512" hashValue="BNOzXCzOvpTTLxCiUf1+gEC1cCq13i6g2XBXYr0PgMb0KZ242GtIxvyROi1D9/KBHoe0pTSNu5yyG5FbC11mOA==" saltValue="iOXvaZVN97zsHkdmo3Z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2025-03-14T01:54:35Z</cp:lastPrinted>
  <dcterms:created xsi:type="dcterms:W3CDTF">2025-02-19T02:00:31Z</dcterms:created>
  <dcterms:modified xsi:type="dcterms:W3CDTF">2025-03-25T02:51:33Z</dcterms:modified>
  <cp:category/>
</cp:coreProperties>
</file>